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サッカー\２０１７年度\リーグ戦\"/>
    </mc:Choice>
  </mc:AlternateContent>
  <bookViews>
    <workbookView xWindow="480" yWindow="120" windowWidth="18315" windowHeight="8490" activeTab="4"/>
  </bookViews>
  <sheets>
    <sheet name="H29前期U10" sheetId="24" r:id="rId1"/>
    <sheet name="グランド" sheetId="29" r:id="rId2"/>
    <sheet name="標準日程ＡＢ" sheetId="30" r:id="rId3"/>
    <sheet name="第１節" sheetId="12" r:id="rId4"/>
    <sheet name="第２節" sheetId="28" r:id="rId5"/>
    <sheet name="星取表" sheetId="18" r:id="rId6"/>
    <sheet name="連絡網" sheetId="27" r:id="rId7"/>
  </sheets>
  <definedNames>
    <definedName name="_xlnm.Print_Area" localSheetId="5">星取表!$A$1:$AP$23</definedName>
    <definedName name="_xlnm.Print_Area" localSheetId="3">第１節!$A$1:$L$36</definedName>
    <definedName name="_xlnm.Print_Area" localSheetId="4">第２節!$A$1:$L$36</definedName>
  </definedNames>
  <calcPr calcId="152511"/>
</workbook>
</file>

<file path=xl/calcChain.xml><?xml version="1.0" encoding="utf-8"?>
<calcChain xmlns="http://schemas.openxmlformats.org/spreadsheetml/2006/main">
  <c r="K40" i="30" l="1"/>
  <c r="I40" i="30"/>
  <c r="G40" i="30"/>
  <c r="E40" i="30"/>
  <c r="C40" i="30"/>
  <c r="K28" i="30"/>
  <c r="I28" i="30"/>
  <c r="G28" i="30"/>
  <c r="E28" i="30"/>
  <c r="C28" i="30"/>
  <c r="K27" i="30"/>
  <c r="K39" i="30" s="1"/>
  <c r="I27" i="30"/>
  <c r="I39" i="30" s="1"/>
  <c r="K18" i="30"/>
  <c r="I18" i="30"/>
  <c r="G18" i="30"/>
  <c r="E18" i="30"/>
  <c r="C18" i="30"/>
  <c r="G17" i="30"/>
  <c r="G27" i="30" s="1"/>
  <c r="G39" i="30" s="1"/>
  <c r="K6" i="30"/>
  <c r="I6" i="30"/>
  <c r="G6" i="30"/>
  <c r="E6" i="30"/>
  <c r="C6" i="30"/>
  <c r="K5" i="30"/>
  <c r="K17" i="30" s="1"/>
  <c r="I5" i="30"/>
  <c r="I17" i="30" s="1"/>
  <c r="G5" i="30"/>
  <c r="E5" i="30"/>
  <c r="E17" i="30" s="1"/>
  <c r="E27" i="30" s="1"/>
  <c r="E39" i="30" s="1"/>
  <c r="C5" i="30"/>
  <c r="C17" i="30" s="1"/>
  <c r="C27" i="30" s="1"/>
  <c r="C39" i="30" s="1"/>
  <c r="L28" i="28" l="1"/>
  <c r="I28" i="28"/>
  <c r="G30" i="28" s="1"/>
  <c r="D28" i="28"/>
  <c r="L27" i="28"/>
  <c r="I27" i="28"/>
  <c r="G32" i="28" s="1"/>
  <c r="D27" i="28"/>
  <c r="D32" i="28" s="1"/>
  <c r="A27" i="28"/>
  <c r="A28" i="28" s="1"/>
  <c r="L26" i="28"/>
  <c r="D34" i="28" s="1"/>
  <c r="I26" i="28"/>
  <c r="K26" i="28" s="1"/>
  <c r="D26" i="28"/>
  <c r="J26" i="28" s="1"/>
  <c r="L12" i="28"/>
  <c r="I12" i="28"/>
  <c r="G18" i="28" s="1"/>
  <c r="D12" i="28"/>
  <c r="D15" i="28" s="1"/>
  <c r="L11" i="28"/>
  <c r="I11" i="28"/>
  <c r="K11" i="28" s="1"/>
  <c r="D11" i="28"/>
  <c r="D16" i="28" s="1"/>
  <c r="L10" i="28"/>
  <c r="D20" i="28" s="1"/>
  <c r="I10" i="28"/>
  <c r="K10" i="28" s="1"/>
  <c r="D10" i="28"/>
  <c r="J10" i="28" s="1"/>
  <c r="L9" i="28"/>
  <c r="I9" i="28"/>
  <c r="K9" i="28" s="1"/>
  <c r="D9" i="28"/>
  <c r="J9" i="28" s="1"/>
  <c r="L8" i="28"/>
  <c r="I8" i="28"/>
  <c r="K8" i="28" s="1"/>
  <c r="D8" i="28"/>
  <c r="J8" i="28" s="1"/>
  <c r="L7" i="28"/>
  <c r="I7" i="28"/>
  <c r="K7" i="28" s="1"/>
  <c r="D7" i="28"/>
  <c r="J7" i="28" s="1"/>
  <c r="D19" i="28" l="1"/>
  <c r="D17" i="28"/>
  <c r="K28" i="28"/>
  <c r="J11" i="28"/>
  <c r="D31" i="28"/>
  <c r="J27" i="28"/>
  <c r="D33" i="28"/>
  <c r="D14" i="28"/>
  <c r="G16" i="28"/>
  <c r="G33" i="28"/>
  <c r="J12" i="28"/>
  <c r="G14" i="28"/>
  <c r="D18" i="28"/>
  <c r="K27" i="28"/>
  <c r="D30" i="28"/>
  <c r="K12" i="28"/>
  <c r="J28" i="28"/>
  <c r="D34" i="12"/>
  <c r="G30" i="12" l="1"/>
  <c r="I26" i="12"/>
  <c r="G28" i="12" s="1"/>
  <c r="I25" i="12"/>
  <c r="I24" i="12"/>
  <c r="L26" i="12"/>
  <c r="L25" i="12"/>
  <c r="L24" i="12"/>
  <c r="D26" i="12"/>
  <c r="D28" i="12" s="1"/>
  <c r="D25" i="12"/>
  <c r="D30" i="12" s="1"/>
  <c r="D24" i="12"/>
  <c r="I8" i="12"/>
  <c r="I9" i="12"/>
  <c r="I10" i="12"/>
  <c r="I11" i="12"/>
  <c r="G16" i="12" s="1"/>
  <c r="I12" i="12"/>
  <c r="D8" i="12"/>
  <c r="D9" i="12"/>
  <c r="D10" i="12"/>
  <c r="D11" i="12"/>
  <c r="D16" i="12" s="1"/>
  <c r="D12" i="12"/>
  <c r="L10" i="12"/>
  <c r="D18" i="12" s="1"/>
  <c r="L12" i="12"/>
  <c r="L11" i="12"/>
  <c r="L7" i="12"/>
  <c r="L9" i="12"/>
  <c r="L8" i="12"/>
  <c r="I7" i="12"/>
  <c r="K7" i="12" s="1"/>
  <c r="D7" i="12"/>
  <c r="D29" i="12" l="1"/>
  <c r="D32" i="12"/>
  <c r="D31" i="12"/>
  <c r="D33" i="12"/>
  <c r="G32" i="12"/>
  <c r="G14" i="12"/>
  <c r="D15" i="12"/>
  <c r="G17" i="12"/>
  <c r="D17" i="12"/>
  <c r="D14" i="12"/>
  <c r="AE23" i="18"/>
  <c r="AC23" i="18"/>
  <c r="AC22" i="18" s="1"/>
  <c r="AB23" i="18"/>
  <c r="Z23" i="18"/>
  <c r="Z22" i="18" s="1"/>
  <c r="Y23" i="18"/>
  <c r="W23" i="18"/>
  <c r="W22" i="18" s="1"/>
  <c r="V23" i="18"/>
  <c r="T23" i="18"/>
  <c r="T22" i="18" s="1"/>
  <c r="S23" i="18"/>
  <c r="Q23" i="18"/>
  <c r="Q22" i="18" s="1"/>
  <c r="P23" i="18"/>
  <c r="N23" i="18"/>
  <c r="M23" i="18"/>
  <c r="K23" i="18"/>
  <c r="K22" i="18" s="1"/>
  <c r="J23" i="18"/>
  <c r="H23" i="18"/>
  <c r="H22" i="18" s="1"/>
  <c r="G23" i="18"/>
  <c r="E23" i="18"/>
  <c r="D23" i="18"/>
  <c r="B23" i="18"/>
  <c r="AB21" i="18"/>
  <c r="Z21" i="18"/>
  <c r="Z20" i="18" s="1"/>
  <c r="Y21" i="18"/>
  <c r="W21" i="18"/>
  <c r="W20" i="18" s="1"/>
  <c r="V21" i="18"/>
  <c r="T21" i="18"/>
  <c r="S21" i="18"/>
  <c r="Q21" i="18"/>
  <c r="Q20" i="18" s="1"/>
  <c r="P21" i="18"/>
  <c r="N21" i="18"/>
  <c r="M21" i="18"/>
  <c r="K21" i="18"/>
  <c r="K20" i="18" s="1"/>
  <c r="J21" i="18"/>
  <c r="H21" i="18"/>
  <c r="G21" i="18"/>
  <c r="E21" i="18"/>
  <c r="D21" i="18"/>
  <c r="B21" i="18"/>
  <c r="AF20" i="18"/>
  <c r="Y19" i="18"/>
  <c r="W19" i="18"/>
  <c r="V19" i="18"/>
  <c r="T19" i="18"/>
  <c r="S19" i="18"/>
  <c r="Q19" i="18"/>
  <c r="P19" i="18"/>
  <c r="N19" i="18"/>
  <c r="M19" i="18"/>
  <c r="K19" i="18"/>
  <c r="J19" i="18"/>
  <c r="H19" i="18"/>
  <c r="G19" i="18"/>
  <c r="E19" i="18"/>
  <c r="D19" i="18"/>
  <c r="B19" i="18"/>
  <c r="AF18" i="18"/>
  <c r="AC18" i="18"/>
  <c r="V17" i="18"/>
  <c r="T17" i="18"/>
  <c r="S17" i="18"/>
  <c r="Q17" i="18"/>
  <c r="P17" i="18"/>
  <c r="N17" i="18"/>
  <c r="M17" i="18"/>
  <c r="K17" i="18"/>
  <c r="J17" i="18"/>
  <c r="H17" i="18"/>
  <c r="G17" i="18"/>
  <c r="E17" i="18"/>
  <c r="D17" i="18"/>
  <c r="B17" i="18"/>
  <c r="AF16" i="18"/>
  <c r="AC16" i="18"/>
  <c r="Z16" i="18"/>
  <c r="S15" i="18"/>
  <c r="Q15" i="18"/>
  <c r="P15" i="18"/>
  <c r="N15" i="18"/>
  <c r="M15" i="18"/>
  <c r="K15" i="18"/>
  <c r="J15" i="18"/>
  <c r="H15" i="18"/>
  <c r="G15" i="18"/>
  <c r="E15" i="18"/>
  <c r="D15" i="18"/>
  <c r="B15" i="18"/>
  <c r="AF14" i="18"/>
  <c r="AC14" i="18"/>
  <c r="Z14" i="18"/>
  <c r="W14" i="18"/>
  <c r="P13" i="18"/>
  <c r="N13" i="18"/>
  <c r="M13" i="18"/>
  <c r="K13" i="18"/>
  <c r="K12" i="18" s="1"/>
  <c r="J13" i="18"/>
  <c r="H13" i="18"/>
  <c r="G13" i="18"/>
  <c r="E13" i="18"/>
  <c r="D13" i="18"/>
  <c r="B13" i="18"/>
  <c r="AF12" i="18"/>
  <c r="AC12" i="18"/>
  <c r="Z12" i="18"/>
  <c r="W12" i="18"/>
  <c r="T12" i="18"/>
  <c r="M11" i="18"/>
  <c r="K11" i="18"/>
  <c r="J11" i="18"/>
  <c r="H11" i="18"/>
  <c r="G11" i="18"/>
  <c r="E11" i="18"/>
  <c r="D11" i="18"/>
  <c r="B11" i="18"/>
  <c r="AF10" i="18"/>
  <c r="AC10" i="18"/>
  <c r="Z10" i="18"/>
  <c r="W10" i="18"/>
  <c r="T10" i="18"/>
  <c r="Q10" i="18"/>
  <c r="J9" i="18"/>
  <c r="H9" i="18"/>
  <c r="G9" i="18"/>
  <c r="E9" i="18"/>
  <c r="D9" i="18"/>
  <c r="B9" i="18"/>
  <c r="AF8" i="18"/>
  <c r="AC8" i="18"/>
  <c r="Z8" i="18"/>
  <c r="W8" i="18"/>
  <c r="T8" i="18"/>
  <c r="Q8" i="18"/>
  <c r="N8" i="18"/>
  <c r="G7" i="18"/>
  <c r="E7" i="18"/>
  <c r="AM6" i="18" s="1"/>
  <c r="D7" i="18"/>
  <c r="B7" i="18"/>
  <c r="AF6" i="18"/>
  <c r="AC6" i="18"/>
  <c r="Z6" i="18"/>
  <c r="W6" i="18"/>
  <c r="T6" i="18"/>
  <c r="Q6" i="18"/>
  <c r="N6" i="18"/>
  <c r="K6" i="18"/>
  <c r="D5" i="18"/>
  <c r="AN4" i="18" s="1"/>
  <c r="B5" i="18"/>
  <c r="AM4" i="18" s="1"/>
  <c r="AF4" i="18"/>
  <c r="AC4" i="18"/>
  <c r="Z4" i="18"/>
  <c r="W4" i="18"/>
  <c r="T4" i="18"/>
  <c r="Q4" i="18"/>
  <c r="N4" i="18"/>
  <c r="K4" i="18"/>
  <c r="H4" i="18"/>
  <c r="AN2" i="18"/>
  <c r="AM2" i="18"/>
  <c r="AF2" i="18"/>
  <c r="AC2" i="18"/>
  <c r="Z2" i="18"/>
  <c r="W2" i="18"/>
  <c r="T2" i="18"/>
  <c r="Q2" i="18"/>
  <c r="N2" i="18"/>
  <c r="K2" i="18"/>
  <c r="H2" i="18"/>
  <c r="E2" i="18"/>
  <c r="AI2" i="18" s="1"/>
  <c r="AF1" i="18"/>
  <c r="AC1" i="18"/>
  <c r="Z1" i="18"/>
  <c r="W1" i="18"/>
  <c r="T1" i="18"/>
  <c r="Q1" i="18"/>
  <c r="N1" i="18"/>
  <c r="K1" i="18"/>
  <c r="H1" i="18"/>
  <c r="E1" i="18"/>
  <c r="B1" i="18"/>
  <c r="B22" i="18" l="1"/>
  <c r="K16" i="18"/>
  <c r="N12" i="18"/>
  <c r="K14" i="18"/>
  <c r="H12" i="18"/>
  <c r="E20" i="18"/>
  <c r="N22" i="18"/>
  <c r="AM10" i="18"/>
  <c r="H10" i="18"/>
  <c r="K10" i="18"/>
  <c r="AM14" i="18"/>
  <c r="AN16" i="18"/>
  <c r="H14" i="18"/>
  <c r="T18" i="18"/>
  <c r="AM18" i="18"/>
  <c r="H18" i="18"/>
  <c r="H20" i="18"/>
  <c r="T20" i="18"/>
  <c r="AN20" i="18"/>
  <c r="AN14" i="18"/>
  <c r="AN10" i="18"/>
  <c r="E10" i="18"/>
  <c r="AN6" i="18"/>
  <c r="AO6" i="18" s="1"/>
  <c r="AN22" i="18"/>
  <c r="B8" i="18"/>
  <c r="AN8" i="18"/>
  <c r="H8" i="18"/>
  <c r="B12" i="18"/>
  <c r="AM8" i="18"/>
  <c r="AN12" i="18"/>
  <c r="B16" i="18"/>
  <c r="N16" i="18"/>
  <c r="AN18" i="18"/>
  <c r="E6" i="18"/>
  <c r="AI6" i="18" s="1"/>
  <c r="E18" i="18"/>
  <c r="K18" i="18"/>
  <c r="Q18" i="18"/>
  <c r="W18" i="18"/>
  <c r="N20" i="18"/>
  <c r="B4" i="18"/>
  <c r="AI4" i="18" s="1"/>
  <c r="B6" i="18"/>
  <c r="AJ6" i="18" s="1"/>
  <c r="AM12" i="18"/>
  <c r="B14" i="18"/>
  <c r="N14" i="18"/>
  <c r="H16" i="18"/>
  <c r="T16" i="18"/>
  <c r="AM20" i="18"/>
  <c r="B10" i="18"/>
  <c r="AM16" i="18"/>
  <c r="Q16" i="18"/>
  <c r="B18" i="18"/>
  <c r="N18" i="18"/>
  <c r="B20" i="18"/>
  <c r="AM22" i="18"/>
  <c r="AK2" i="18"/>
  <c r="AL2" i="18" s="1"/>
  <c r="AO2" i="18"/>
  <c r="AO4" i="18"/>
  <c r="E14" i="18"/>
  <c r="Q14" i="18"/>
  <c r="AJ2" i="18"/>
  <c r="E8" i="18"/>
  <c r="E12" i="18"/>
  <c r="E16" i="18"/>
  <c r="E22" i="18"/>
  <c r="AK22" i="18" s="1"/>
  <c r="AJ20" i="18"/>
  <c r="AI14" i="18" l="1"/>
  <c r="AI10" i="18"/>
  <c r="AK12" i="18"/>
  <c r="AK20" i="18"/>
  <c r="AJ22" i="18"/>
  <c r="AK10" i="18"/>
  <c r="AI20" i="18"/>
  <c r="AO14" i="18"/>
  <c r="AO10" i="18"/>
  <c r="AO16" i="18"/>
  <c r="AO18" i="18"/>
  <c r="AO20" i="18"/>
  <c r="AO22" i="18"/>
  <c r="AI12" i="18"/>
  <c r="AL12" i="18" s="1"/>
  <c r="AK6" i="18"/>
  <c r="AL6" i="18" s="1"/>
  <c r="AR7" i="18" s="1"/>
  <c r="AO12" i="18"/>
  <c r="AO8" i="18"/>
  <c r="AJ4" i="18"/>
  <c r="AJ12" i="18"/>
  <c r="AK16" i="18"/>
  <c r="AJ18" i="18"/>
  <c r="AL10" i="18"/>
  <c r="AI22" i="18"/>
  <c r="AL22" i="18" s="1"/>
  <c r="AJ14" i="18"/>
  <c r="AJ10" i="18"/>
  <c r="AK18" i="18"/>
  <c r="AK4" i="18"/>
  <c r="AL4" i="18" s="1"/>
  <c r="AR5" i="18" s="1"/>
  <c r="AR3" i="18"/>
  <c r="AK14" i="18"/>
  <c r="AL14" i="18" s="1"/>
  <c r="AI18" i="18"/>
  <c r="AJ16" i="18"/>
  <c r="AI16" i="18"/>
  <c r="AJ8" i="18"/>
  <c r="AK8" i="18"/>
  <c r="AI8" i="18"/>
  <c r="AR15" i="18" l="1"/>
  <c r="AL20" i="18"/>
  <c r="AR21" i="18" s="1"/>
  <c r="AR23" i="18"/>
  <c r="AR11" i="18"/>
  <c r="AR13" i="18"/>
  <c r="AO24" i="18"/>
  <c r="AL16" i="18"/>
  <c r="AR17" i="18" s="1"/>
  <c r="AL18" i="18"/>
  <c r="AR19" i="18" s="1"/>
  <c r="AL8" i="18"/>
  <c r="AR9" i="18" s="1"/>
  <c r="AP12" i="18" l="1"/>
  <c r="AP10" i="18"/>
  <c r="AP4" i="18"/>
  <c r="AP2" i="18"/>
  <c r="AP16" i="18"/>
  <c r="AP6" i="18"/>
  <c r="AP20" i="18"/>
  <c r="AP18" i="18"/>
  <c r="AP8" i="18"/>
  <c r="AP22" i="18"/>
  <c r="AP14" i="18"/>
  <c r="K26" i="12" l="1"/>
  <c r="K25" i="12"/>
  <c r="K24" i="12"/>
  <c r="J26" i="12"/>
  <c r="J25" i="12"/>
  <c r="J24" i="12"/>
  <c r="K11" i="12"/>
  <c r="K10" i="12"/>
  <c r="K9" i="12"/>
  <c r="K8" i="12"/>
  <c r="J11" i="12"/>
  <c r="J10" i="12"/>
  <c r="J9" i="12"/>
  <c r="J8" i="12"/>
  <c r="J7" i="12"/>
  <c r="A25" i="12"/>
  <c r="A26" i="12" s="1"/>
  <c r="K12" i="12" l="1"/>
  <c r="J12" i="12"/>
</calcChain>
</file>

<file path=xl/sharedStrings.xml><?xml version="1.0" encoding="utf-8"?>
<sst xmlns="http://schemas.openxmlformats.org/spreadsheetml/2006/main" count="645" uniqueCount="273">
  <si>
    <t>幹事</t>
    <rPh sb="0" eb="2">
      <t>カンジ</t>
    </rPh>
    <phoneticPr fontId="1"/>
  </si>
  <si>
    <t>第1節</t>
    <rPh sb="0" eb="1">
      <t>ダイ</t>
    </rPh>
    <rPh sb="2" eb="3">
      <t>セツ</t>
    </rPh>
    <phoneticPr fontId="6"/>
  </si>
  <si>
    <t>第2節</t>
    <rPh sb="0" eb="1">
      <t>ダイ</t>
    </rPh>
    <rPh sb="2" eb="3">
      <t>セツ</t>
    </rPh>
    <phoneticPr fontId="6"/>
  </si>
  <si>
    <t>第4節</t>
    <rPh sb="0" eb="1">
      <t>ダイ</t>
    </rPh>
    <rPh sb="2" eb="3">
      <t>セツ</t>
    </rPh>
    <phoneticPr fontId="6"/>
  </si>
  <si>
    <t>第5節</t>
    <rPh sb="0" eb="1">
      <t>ダイ</t>
    </rPh>
    <rPh sb="2" eb="3">
      <t>セツ</t>
    </rPh>
    <phoneticPr fontId="6"/>
  </si>
  <si>
    <t>開始時間</t>
    <rPh sb="0" eb="4">
      <t>カイシジカン</t>
    </rPh>
    <phoneticPr fontId="1"/>
  </si>
  <si>
    <t>会場</t>
    <rPh sb="0" eb="2">
      <t>カイジョウ</t>
    </rPh>
    <phoneticPr fontId="1"/>
  </si>
  <si>
    <t>２ｖｓ９</t>
  </si>
  <si>
    <t>６ｖｓ９</t>
  </si>
  <si>
    <t>３ｖｓ６</t>
  </si>
  <si>
    <t>本部</t>
    <rPh sb="0" eb="2">
      <t>ホンブ</t>
    </rPh>
    <phoneticPr fontId="1"/>
  </si>
  <si>
    <t>１〜３試合</t>
    <rPh sb="3" eb="5">
      <t>シアイ</t>
    </rPh>
    <phoneticPr fontId="1"/>
  </si>
  <si>
    <t>７のチーム</t>
  </si>
  <si>
    <t>組み立て式スモールゴール</t>
    <rPh sb="0" eb="1">
      <t>ク</t>
    </rPh>
    <rPh sb="2" eb="3">
      <t>タ</t>
    </rPh>
    <rPh sb="4" eb="5">
      <t>シキ</t>
    </rPh>
    <phoneticPr fontId="6"/>
  </si>
  <si>
    <t>キッズ＝キッズ委員会（安倍口Ｃコート用に安倍口sssが管理）</t>
    <rPh sb="7" eb="10">
      <t>イインカイ</t>
    </rPh>
    <rPh sb="11" eb="13">
      <t>アベ</t>
    </rPh>
    <rPh sb="13" eb="14">
      <t>クチ</t>
    </rPh>
    <rPh sb="18" eb="19">
      <t>ヨウ</t>
    </rPh>
    <rPh sb="20" eb="22">
      <t>アベ</t>
    </rPh>
    <rPh sb="22" eb="23">
      <t>クチ</t>
    </rPh>
    <rPh sb="27" eb="29">
      <t>カンリ</t>
    </rPh>
    <phoneticPr fontId="6"/>
  </si>
  <si>
    <t>１ｖｓ３</t>
  </si>
  <si>
    <t>５ｖｓ６</t>
  </si>
  <si>
    <t>１ｖｓ５</t>
  </si>
  <si>
    <t>３ｖｓ５</t>
  </si>
  <si>
    <t>５ｖｓ７</t>
  </si>
  <si>
    <t>２のチーム</t>
    <phoneticPr fontId="1"/>
  </si>
  <si>
    <t>３のチーム</t>
    <phoneticPr fontId="1"/>
  </si>
  <si>
    <t>４ｖｓ５</t>
  </si>
  <si>
    <t>５のチーム</t>
    <phoneticPr fontId="1"/>
  </si>
  <si>
    <t>７ｖｓ８</t>
  </si>
  <si>
    <t>３ｖｓ４</t>
  </si>
  <si>
    <t>２ｖｓ６</t>
  </si>
  <si>
    <t>５ｖｓ９</t>
  </si>
  <si>
    <t>１ｖｓ７</t>
  </si>
  <si>
    <t>４〜６試合</t>
    <rPh sb="3" eb="5">
      <t>シアイ</t>
    </rPh>
    <phoneticPr fontId="1"/>
  </si>
  <si>
    <t>４ｖｓ８</t>
  </si>
  <si>
    <t>１のチーム</t>
  </si>
  <si>
    <t>No.1＝海野氏（副委員長、INOMIYA代表）宅</t>
    <rPh sb="5" eb="7">
      <t>ウンノ</t>
    </rPh>
    <rPh sb="7" eb="8">
      <t>シ</t>
    </rPh>
    <rPh sb="9" eb="13">
      <t>フクイインチョウ</t>
    </rPh>
    <rPh sb="21" eb="23">
      <t>ダイヒョウ</t>
    </rPh>
    <rPh sb="24" eb="25">
      <t>タク</t>
    </rPh>
    <phoneticPr fontId="6"/>
  </si>
  <si>
    <t>No.2,3＝古杉氏（Vivace代表）宅</t>
    <rPh sb="7" eb="8">
      <t>フル</t>
    </rPh>
    <rPh sb="8" eb="9">
      <t>スギ</t>
    </rPh>
    <rPh sb="9" eb="10">
      <t>シ</t>
    </rPh>
    <rPh sb="17" eb="19">
      <t>ダイヒョウ</t>
    </rPh>
    <rPh sb="20" eb="21">
      <t>タク</t>
    </rPh>
    <phoneticPr fontId="6"/>
  </si>
  <si>
    <t>ピュア</t>
  </si>
  <si>
    <t>キューズ</t>
  </si>
  <si>
    <t>まちかど</t>
  </si>
  <si>
    <t>INOMIYA</t>
  </si>
  <si>
    <t>Vivace</t>
  </si>
  <si>
    <t>SENA</t>
  </si>
  <si>
    <t>SHIZUNAN</t>
  </si>
  <si>
    <t>東源台</t>
    <rPh sb="0" eb="1">
      <t>ヒガシ</t>
    </rPh>
    <rPh sb="1" eb="2">
      <t>ミナモト</t>
    </rPh>
    <rPh sb="2" eb="3">
      <t>ダイ</t>
    </rPh>
    <phoneticPr fontId="6"/>
  </si>
  <si>
    <t>７ｖｓ２</t>
    <phoneticPr fontId="1"/>
  </si>
  <si>
    <t>８ｖｓ３</t>
    <phoneticPr fontId="1"/>
  </si>
  <si>
    <t>４ｖｓ２</t>
    <phoneticPr fontId="1"/>
  </si>
  <si>
    <t>７ｖｓ３</t>
    <phoneticPr fontId="1"/>
  </si>
  <si>
    <t>第1節日程表</t>
    <rPh sb="0" eb="1">
      <t>ダイ</t>
    </rPh>
    <rPh sb="2" eb="3">
      <t>セツ</t>
    </rPh>
    <rPh sb="3" eb="5">
      <t>ニッテイ</t>
    </rPh>
    <rPh sb="5" eb="6">
      <t>ヒョウ</t>
    </rPh>
    <phoneticPr fontId="1"/>
  </si>
  <si>
    <t>期日</t>
    <rPh sb="0" eb="2">
      <t>キジツ</t>
    </rPh>
    <phoneticPr fontId="1"/>
  </si>
  <si>
    <t>開始時間</t>
    <rPh sb="0" eb="2">
      <t>カイシ</t>
    </rPh>
    <rPh sb="2" eb="4">
      <t>ジカン</t>
    </rPh>
    <phoneticPr fontId="1"/>
  </si>
  <si>
    <t>DIV</t>
    <phoneticPr fontId="1"/>
  </si>
  <si>
    <t>対戦</t>
    <rPh sb="0" eb="2">
      <t>タイセン</t>
    </rPh>
    <phoneticPr fontId="1"/>
  </si>
  <si>
    <t>対戦№</t>
    <rPh sb="0" eb="2">
      <t>タイセン</t>
    </rPh>
    <phoneticPr fontId="1"/>
  </si>
  <si>
    <t>本部№</t>
    <rPh sb="0" eb="2">
      <t>ホンブ</t>
    </rPh>
    <phoneticPr fontId="1"/>
  </si>
  <si>
    <t>VS</t>
    <phoneticPr fontId="1"/>
  </si>
  <si>
    <t>VS</t>
    <phoneticPr fontId="1"/>
  </si>
  <si>
    <t>VS</t>
    <phoneticPr fontId="1"/>
  </si>
  <si>
    <t>VS</t>
    <phoneticPr fontId="1"/>
  </si>
  <si>
    <t>会場設営</t>
    <rPh sb="0" eb="2">
      <t>カイジョウ</t>
    </rPh>
    <rPh sb="2" eb="4">
      <t>セツエイ</t>
    </rPh>
    <phoneticPr fontId="1"/>
  </si>
  <si>
    <t>各チーム１名ずつ</t>
    <rPh sb="0" eb="1">
      <t>カク</t>
    </rPh>
    <rPh sb="5" eb="6">
      <t>メイ</t>
    </rPh>
    <phoneticPr fontId="1"/>
  </si>
  <si>
    <t>石灰</t>
    <rPh sb="0" eb="2">
      <t>セッカイ</t>
    </rPh>
    <phoneticPr fontId="1"/>
  </si>
  <si>
    <t>ｺｰﾅｰﾌﾗｯｸ</t>
    <phoneticPr fontId="1"/>
  </si>
  <si>
    <t>最終試合組合せ左欄（または上段）チーム</t>
  </si>
  <si>
    <t>ﾗｲﾝｶｰ、ﾒｼﾞｬｰ</t>
  </si>
  <si>
    <t>最終試合直前の試合２チーム</t>
  </si>
  <si>
    <t>ゴール運搬（行き）</t>
    <rPh sb="3" eb="5">
      <t>ウンパン</t>
    </rPh>
    <rPh sb="6" eb="7">
      <t>イ</t>
    </rPh>
    <phoneticPr fontId="1"/>
  </si>
  <si>
    <t>最終試合直前の試合３チーム</t>
  </si>
  <si>
    <t>片付け</t>
    <rPh sb="0" eb="2">
      <t>カタヅ</t>
    </rPh>
    <phoneticPr fontId="1"/>
  </si>
  <si>
    <t>ゴール運搬（帰り）</t>
    <rPh sb="3" eb="5">
      <t>ウンパン</t>
    </rPh>
    <rPh sb="6" eb="7">
      <t>カエ</t>
    </rPh>
    <phoneticPr fontId="1"/>
  </si>
  <si>
    <t>結果報告</t>
    <rPh sb="0" eb="2">
      <t>ケッカ</t>
    </rPh>
    <rPh sb="2" eb="4">
      <t>ホウコク</t>
    </rPh>
    <phoneticPr fontId="1"/>
  </si>
  <si>
    <t>※駐車台数５台を必ずお守りください。所有車名の提示を忘れずに！</t>
    <rPh sb="1" eb="3">
      <t>チュウシャ</t>
    </rPh>
    <rPh sb="3" eb="5">
      <t>ダイスウ</t>
    </rPh>
    <rPh sb="6" eb="7">
      <t>ダイ</t>
    </rPh>
    <rPh sb="8" eb="9">
      <t>カナラ</t>
    </rPh>
    <rPh sb="11" eb="12">
      <t>マモ</t>
    </rPh>
    <rPh sb="18" eb="20">
      <t>ショユウ</t>
    </rPh>
    <rPh sb="20" eb="22">
      <t>シャメイ</t>
    </rPh>
    <rPh sb="23" eb="25">
      <t>テイジ</t>
    </rPh>
    <rPh sb="26" eb="27">
      <t>ワス</t>
    </rPh>
    <phoneticPr fontId="1"/>
  </si>
  <si>
    <t>※その他運営の手引きをご確認ください。</t>
    <rPh sb="3" eb="4">
      <t>ホカ</t>
    </rPh>
    <rPh sb="4" eb="6">
      <t>ウンエイ</t>
    </rPh>
    <rPh sb="7" eb="9">
      <t>テビ</t>
    </rPh>
    <rPh sb="12" eb="14">
      <t>カクニン</t>
    </rPh>
    <phoneticPr fontId="1"/>
  </si>
  <si>
    <t>前半主審
後半副審</t>
    <rPh sb="0" eb="2">
      <t>ゼンハン</t>
    </rPh>
    <rPh sb="2" eb="4">
      <t>シュシン</t>
    </rPh>
    <rPh sb="5" eb="7">
      <t>コウハン</t>
    </rPh>
    <rPh sb="7" eb="9">
      <t>フクシン</t>
    </rPh>
    <phoneticPr fontId="1"/>
  </si>
  <si>
    <t>前半副審
後半主審</t>
    <rPh sb="0" eb="2">
      <t>ゼンハン</t>
    </rPh>
    <rPh sb="2" eb="4">
      <t>フクシン</t>
    </rPh>
    <rPh sb="5" eb="7">
      <t>コウハン</t>
    </rPh>
    <rPh sb="7" eb="9">
      <t>シュシン</t>
    </rPh>
    <phoneticPr fontId="1"/>
  </si>
  <si>
    <t>チーム名</t>
    <rPh sb="3" eb="4">
      <t>メイ</t>
    </rPh>
    <phoneticPr fontId="6"/>
  </si>
  <si>
    <t>勝</t>
    <rPh sb="0" eb="1">
      <t>カチ</t>
    </rPh>
    <phoneticPr fontId="6"/>
  </si>
  <si>
    <t>負</t>
    <rPh sb="0" eb="1">
      <t>マ</t>
    </rPh>
    <phoneticPr fontId="6"/>
  </si>
  <si>
    <t>分</t>
    <rPh sb="0" eb="1">
      <t>フン</t>
    </rPh>
    <phoneticPr fontId="6"/>
  </si>
  <si>
    <t>勝点</t>
    <rPh sb="0" eb="1">
      <t>カチ</t>
    </rPh>
    <rPh sb="1" eb="2">
      <t>テン</t>
    </rPh>
    <phoneticPr fontId="6"/>
  </si>
  <si>
    <t>得点</t>
    <rPh sb="0" eb="2">
      <t>トクテン</t>
    </rPh>
    <phoneticPr fontId="6"/>
  </si>
  <si>
    <t>失点</t>
    <rPh sb="0" eb="2">
      <t>シッテン</t>
    </rPh>
    <phoneticPr fontId="6"/>
  </si>
  <si>
    <t>得失点差</t>
    <rPh sb="0" eb="4">
      <t>トクシッテンサ</t>
    </rPh>
    <phoneticPr fontId="6"/>
  </si>
  <si>
    <t>順位</t>
    <rPh sb="0" eb="2">
      <t>ジュンイ</t>
    </rPh>
    <phoneticPr fontId="6"/>
  </si>
  <si>
    <t>-</t>
    <phoneticPr fontId="6"/>
  </si>
  <si>
    <t>-</t>
    <phoneticPr fontId="6"/>
  </si>
  <si>
    <t>-</t>
    <phoneticPr fontId="6"/>
  </si>
  <si>
    <t>-</t>
    <phoneticPr fontId="6"/>
  </si>
  <si>
    <t>-</t>
  </si>
  <si>
    <t>-</t>
    <phoneticPr fontId="6"/>
  </si>
  <si>
    <t>-</t>
    <phoneticPr fontId="6"/>
  </si>
  <si>
    <t>静岡南</t>
    <rPh sb="0" eb="2">
      <t>シズオカ</t>
    </rPh>
    <rPh sb="2" eb="3">
      <t>ミナミ</t>
    </rPh>
    <phoneticPr fontId="6"/>
  </si>
  <si>
    <t>２０１７リーグ戦U１０前期リーグ</t>
    <rPh sb="7" eb="8">
      <t>セン</t>
    </rPh>
    <rPh sb="11" eb="13">
      <t>ゼンキ</t>
    </rPh>
    <phoneticPr fontId="1"/>
  </si>
  <si>
    <t>リーグ戦組分け</t>
    <rPh sb="3" eb="4">
      <t>セン</t>
    </rPh>
    <rPh sb="4" eb="5">
      <t>ク</t>
    </rPh>
    <rPh sb="5" eb="6">
      <t>ワ</t>
    </rPh>
    <phoneticPr fontId="6"/>
  </si>
  <si>
    <t>グループ</t>
    <phoneticPr fontId="6"/>
  </si>
  <si>
    <t>leagueA</t>
    <phoneticPr fontId="6"/>
  </si>
  <si>
    <t>leagueB</t>
    <phoneticPr fontId="6"/>
  </si>
  <si>
    <t>leagueC</t>
    <phoneticPr fontId="6"/>
  </si>
  <si>
    <t>leagueD</t>
    <phoneticPr fontId="6"/>
  </si>
  <si>
    <t>LESTE・A</t>
    <phoneticPr fontId="1"/>
  </si>
  <si>
    <t>ジョガドール・A</t>
  </si>
  <si>
    <t>カワハラ・A</t>
    <phoneticPr fontId="1"/>
  </si>
  <si>
    <t>セユーズ・A</t>
  </si>
  <si>
    <t>LESTE・B</t>
  </si>
  <si>
    <t>ジョガドール・B</t>
  </si>
  <si>
    <t>カワハラ・B</t>
  </si>
  <si>
    <t>セユーズ・B</t>
  </si>
  <si>
    <t>静岡クJr</t>
    <rPh sb="0" eb="2">
      <t>シズオカ</t>
    </rPh>
    <phoneticPr fontId="1"/>
  </si>
  <si>
    <t>東源台</t>
    <rPh sb="0" eb="1">
      <t>ヒガシ</t>
    </rPh>
    <rPh sb="1" eb="2">
      <t>ミナモト</t>
    </rPh>
    <rPh sb="2" eb="3">
      <t>ダイ</t>
    </rPh>
    <phoneticPr fontId="1"/>
  </si>
  <si>
    <t>竜南</t>
    <rPh sb="0" eb="1">
      <t>リュウ</t>
    </rPh>
    <rPh sb="1" eb="2">
      <t>ナン</t>
    </rPh>
    <phoneticPr fontId="1"/>
  </si>
  <si>
    <t>葵</t>
    <rPh sb="0" eb="1">
      <t>アオイ</t>
    </rPh>
    <phoneticPr fontId="1"/>
  </si>
  <si>
    <t>南部</t>
    <rPh sb="0" eb="2">
      <t>ナンブ</t>
    </rPh>
    <phoneticPr fontId="1"/>
  </si>
  <si>
    <t>T&amp;T</t>
  </si>
  <si>
    <t>長田南</t>
    <rPh sb="0" eb="3">
      <t>オサダミナミ</t>
    </rPh>
    <phoneticPr fontId="1"/>
  </si>
  <si>
    <t>中田</t>
    <rPh sb="0" eb="2">
      <t>ナカタ</t>
    </rPh>
    <phoneticPr fontId="1"/>
  </si>
  <si>
    <t>SJ</t>
  </si>
  <si>
    <t>城内</t>
    <rPh sb="0" eb="2">
      <t>ジョウナイ</t>
    </rPh>
    <phoneticPr fontId="1"/>
  </si>
  <si>
    <t>千代田</t>
    <rPh sb="0" eb="3">
      <t>チヨダ</t>
    </rPh>
    <phoneticPr fontId="1"/>
  </si>
  <si>
    <t>服織</t>
    <rPh sb="0" eb="1">
      <t>フク</t>
    </rPh>
    <rPh sb="1" eb="2">
      <t>オリ</t>
    </rPh>
    <phoneticPr fontId="1"/>
  </si>
  <si>
    <t>西奈</t>
    <rPh sb="0" eb="2">
      <t>ニシナ</t>
    </rPh>
    <phoneticPr fontId="1"/>
  </si>
  <si>
    <t>西豊田</t>
    <rPh sb="0" eb="3">
      <t>ニシトヨダ</t>
    </rPh>
    <phoneticPr fontId="1"/>
  </si>
  <si>
    <t>長田西</t>
    <rPh sb="0" eb="3">
      <t>オサダニシ</t>
    </rPh>
    <phoneticPr fontId="1"/>
  </si>
  <si>
    <t>ＳＷＪ</t>
  </si>
  <si>
    <t>菖蒲</t>
    <rPh sb="0" eb="2">
      <t>ショウブ</t>
    </rPh>
    <phoneticPr fontId="1"/>
  </si>
  <si>
    <t>横内</t>
    <rPh sb="0" eb="2">
      <t>ヨコウチ</t>
    </rPh>
    <phoneticPr fontId="1"/>
  </si>
  <si>
    <t>東豊田</t>
    <rPh sb="0" eb="3">
      <t>ヒガシトヨダ</t>
    </rPh>
    <phoneticPr fontId="1"/>
  </si>
  <si>
    <t>安倍口足久保</t>
    <rPh sb="0" eb="2">
      <t>アベ</t>
    </rPh>
    <rPh sb="2" eb="3">
      <t>クチ</t>
    </rPh>
    <rPh sb="3" eb="4">
      <t>アシ</t>
    </rPh>
    <rPh sb="4" eb="6">
      <t>クボ</t>
    </rPh>
    <phoneticPr fontId="1"/>
  </si>
  <si>
    <t>静岡南</t>
    <rPh sb="0" eb="2">
      <t>シズオカ</t>
    </rPh>
    <rPh sb="2" eb="3">
      <t>ミナミ</t>
    </rPh>
    <phoneticPr fontId="1"/>
  </si>
  <si>
    <t>城北</t>
    <rPh sb="0" eb="2">
      <t>ジョウホク</t>
    </rPh>
    <phoneticPr fontId="1"/>
  </si>
  <si>
    <t>伝馬</t>
    <rPh sb="0" eb="2">
      <t>テンマ</t>
    </rPh>
    <phoneticPr fontId="1"/>
  </si>
  <si>
    <t>長田東</t>
    <rPh sb="0" eb="3">
      <t>ナガタヒガシ</t>
    </rPh>
    <phoneticPr fontId="1"/>
  </si>
  <si>
    <t>LESTE・A</t>
    <phoneticPr fontId="1"/>
  </si>
  <si>
    <t>カワハラ・A</t>
    <phoneticPr fontId="1"/>
  </si>
  <si>
    <t>２０１７青葉リーグ試合日程</t>
    <rPh sb="4" eb="6">
      <t>アオバ</t>
    </rPh>
    <rPh sb="9" eb="11">
      <t>シアイ</t>
    </rPh>
    <rPh sb="11" eb="13">
      <t>ニッテイ</t>
    </rPh>
    <phoneticPr fontId="6"/>
  </si>
  <si>
    <t>Ｕ10前期開催日程＆ピッチ</t>
    <rPh sb="3" eb="5">
      <t>ゼンキ</t>
    </rPh>
    <rPh sb="5" eb="9">
      <t>カイサイニッテイ</t>
    </rPh>
    <phoneticPr fontId="1"/>
  </si>
  <si>
    <t>leagueA</t>
    <phoneticPr fontId="1"/>
  </si>
  <si>
    <t>leagueB</t>
    <phoneticPr fontId="1"/>
  </si>
  <si>
    <t>leagueC</t>
    <phoneticPr fontId="1"/>
  </si>
  <si>
    <t>leagueD</t>
    <phoneticPr fontId="1"/>
  </si>
  <si>
    <t>安倍口Ｃ：キッズ片方</t>
    <rPh sb="0" eb="2">
      <t>アベ</t>
    </rPh>
    <rPh sb="2" eb="3">
      <t>クチ</t>
    </rPh>
    <rPh sb="8" eb="10">
      <t>カタホウ</t>
    </rPh>
    <phoneticPr fontId="6"/>
  </si>
  <si>
    <t>安倍口Ｂ：キッズ片方</t>
    <rPh sb="0" eb="2">
      <t>アベ</t>
    </rPh>
    <rPh sb="2" eb="3">
      <t>クチ</t>
    </rPh>
    <phoneticPr fontId="6"/>
  </si>
  <si>
    <t>南藁科小</t>
    <rPh sb="0" eb="1">
      <t>ミナミ</t>
    </rPh>
    <rPh sb="1" eb="3">
      <t>ワラシナ</t>
    </rPh>
    <rPh sb="3" eb="4">
      <t>ショウ</t>
    </rPh>
    <phoneticPr fontId="6"/>
  </si>
  <si>
    <t>中野新田Ａ：No.3片方</t>
    <rPh sb="0" eb="2">
      <t>ナカノ</t>
    </rPh>
    <rPh sb="2" eb="4">
      <t>シンデン</t>
    </rPh>
    <rPh sb="10" eb="12">
      <t>カタホウ</t>
    </rPh>
    <phoneticPr fontId="6"/>
  </si>
  <si>
    <t>田町緑地：まちかど</t>
    <rPh sb="0" eb="2">
      <t>タマチ</t>
    </rPh>
    <rPh sb="2" eb="4">
      <t>リョクチ</t>
    </rPh>
    <phoneticPr fontId="6"/>
  </si>
  <si>
    <t>みろく：No.1片方</t>
    <phoneticPr fontId="6"/>
  </si>
  <si>
    <t>狩野橋8人制</t>
    <rPh sb="0" eb="2">
      <t>カノウ</t>
    </rPh>
    <rPh sb="2" eb="3">
      <t>ハシ</t>
    </rPh>
    <rPh sb="4" eb="6">
      <t>ニンセイ</t>
    </rPh>
    <phoneticPr fontId="6"/>
  </si>
  <si>
    <t>狩野橋ラージ：No.1片方</t>
    <rPh sb="0" eb="2">
      <t>カノウ</t>
    </rPh>
    <rPh sb="2" eb="3">
      <t>ハシ</t>
    </rPh>
    <rPh sb="11" eb="13">
      <t>カタホウ</t>
    </rPh>
    <phoneticPr fontId="6"/>
  </si>
  <si>
    <t>4月29日（土・祝）</t>
    <rPh sb="1" eb="2">
      <t>ガツ</t>
    </rPh>
    <rPh sb="4" eb="5">
      <t>ニチ</t>
    </rPh>
    <rPh sb="6" eb="7">
      <t>ド</t>
    </rPh>
    <rPh sb="8" eb="9">
      <t>シュク</t>
    </rPh>
    <phoneticPr fontId="1"/>
  </si>
  <si>
    <t>辰起町少年：No.3片方</t>
    <rPh sb="0" eb="3">
      <t>タツキチョウ</t>
    </rPh>
    <rPh sb="3" eb="5">
      <t>ショウネン</t>
    </rPh>
    <phoneticPr fontId="6"/>
  </si>
  <si>
    <t>狩野橋ラージ：No.1片方</t>
    <rPh sb="0" eb="2">
      <t>カノウ</t>
    </rPh>
    <rPh sb="2" eb="3">
      <t>ハシ</t>
    </rPh>
    <phoneticPr fontId="6"/>
  </si>
  <si>
    <t>第3節</t>
    <rPh sb="0" eb="1">
      <t>ダイ</t>
    </rPh>
    <rPh sb="2" eb="3">
      <t>セツ</t>
    </rPh>
    <phoneticPr fontId="6"/>
  </si>
  <si>
    <t>中野新田Ｂ：No.3片方</t>
    <rPh sb="0" eb="2">
      <t>ナカノ</t>
    </rPh>
    <rPh sb="2" eb="4">
      <t>シンデン</t>
    </rPh>
    <phoneticPr fontId="6"/>
  </si>
  <si>
    <t>安倍口Ｄ：キッズ片方</t>
    <rPh sb="0" eb="2">
      <t>アベ</t>
    </rPh>
    <rPh sb="2" eb="3">
      <t>クチ</t>
    </rPh>
    <phoneticPr fontId="6"/>
  </si>
  <si>
    <t>（予備日）</t>
    <rPh sb="1" eb="4">
      <t>ヨビビ</t>
    </rPh>
    <phoneticPr fontId="6"/>
  </si>
  <si>
    <t>割り当てしている会場についても、できるだけ小学校グランド等各チームの協力による提供を図る</t>
    <rPh sb="0" eb="1">
      <t>ワ</t>
    </rPh>
    <rPh sb="2" eb="3">
      <t>ア</t>
    </rPh>
    <rPh sb="8" eb="10">
      <t>カイジョウ</t>
    </rPh>
    <rPh sb="21" eb="24">
      <t>ショウガッコウ</t>
    </rPh>
    <rPh sb="28" eb="29">
      <t>トウ</t>
    </rPh>
    <rPh sb="29" eb="30">
      <t>カク</t>
    </rPh>
    <rPh sb="34" eb="36">
      <t>キョウリョク</t>
    </rPh>
    <rPh sb="39" eb="41">
      <t>テイキョウ</t>
    </rPh>
    <rPh sb="42" eb="43">
      <t>ハカ</t>
    </rPh>
    <phoneticPr fontId="1"/>
  </si>
  <si>
    <t>*</t>
    <phoneticPr fontId="6"/>
  </si>
  <si>
    <t>No.4,5,6＝大高氏（横内）倉庫</t>
    <rPh sb="9" eb="12">
      <t>オオタカシ</t>
    </rPh>
    <rPh sb="13" eb="15">
      <t>ヨコウチ</t>
    </rPh>
    <rPh sb="16" eb="18">
      <t>ソウコ</t>
    </rPh>
    <phoneticPr fontId="6"/>
  </si>
  <si>
    <t>まちかど＝田町一丁目公民館（まちかどFCが管理）</t>
    <rPh sb="5" eb="7">
      <t>タマチ</t>
    </rPh>
    <rPh sb="7" eb="10">
      <t>イッチョウメ</t>
    </rPh>
    <rPh sb="10" eb="13">
      <t>コウミンカン</t>
    </rPh>
    <rPh sb="21" eb="23">
      <t>カンリ</t>
    </rPh>
    <phoneticPr fontId="6"/>
  </si>
  <si>
    <t>原則として、安倍口や中野新田等同じグランドで片方ずつ使用する場合は、アルファベット順で早いグランドの担当となるチームが行きの運搬をする。</t>
    <rPh sb="0" eb="2">
      <t>ゲンソク</t>
    </rPh>
    <rPh sb="6" eb="8">
      <t>アベ</t>
    </rPh>
    <rPh sb="8" eb="9">
      <t>クチ</t>
    </rPh>
    <rPh sb="10" eb="14">
      <t>ナカノシンデン</t>
    </rPh>
    <rPh sb="14" eb="15">
      <t>トウ</t>
    </rPh>
    <rPh sb="15" eb="16">
      <t>オナ</t>
    </rPh>
    <rPh sb="22" eb="24">
      <t>カタホウ</t>
    </rPh>
    <rPh sb="26" eb="28">
      <t>シヨウ</t>
    </rPh>
    <rPh sb="30" eb="32">
      <t>バアイ</t>
    </rPh>
    <rPh sb="41" eb="42">
      <t>ジュン</t>
    </rPh>
    <rPh sb="43" eb="44">
      <t>ハヤ</t>
    </rPh>
    <rPh sb="50" eb="52">
      <t>タントウ</t>
    </rPh>
    <rPh sb="59" eb="60">
      <t>イ</t>
    </rPh>
    <rPh sb="62" eb="64">
      <t>ウンパン</t>
    </rPh>
    <phoneticPr fontId="1"/>
  </si>
  <si>
    <t>4月29日は、バーモントカップＵ１２フットサル予選最終日ですので、最終日に進出したチームから申し出があればＵ１０リーグの一部日程を延期可とします。</t>
    <rPh sb="1" eb="2">
      <t>ガツ</t>
    </rPh>
    <rPh sb="4" eb="5">
      <t>ニチ</t>
    </rPh>
    <rPh sb="23" eb="25">
      <t>ヨセン</t>
    </rPh>
    <rPh sb="25" eb="28">
      <t>サイシュウビ</t>
    </rPh>
    <rPh sb="33" eb="36">
      <t>サイシュウビ</t>
    </rPh>
    <rPh sb="37" eb="39">
      <t>シンシュツ</t>
    </rPh>
    <rPh sb="46" eb="47">
      <t>モウ</t>
    </rPh>
    <rPh sb="48" eb="49">
      <t>デ</t>
    </rPh>
    <rPh sb="60" eb="62">
      <t>イチブ</t>
    </rPh>
    <rPh sb="62" eb="64">
      <t>ニッテイ</t>
    </rPh>
    <rPh sb="65" eb="67">
      <t>エンキ</t>
    </rPh>
    <rPh sb="67" eb="68">
      <t>カ</t>
    </rPh>
    <phoneticPr fontId="1"/>
  </si>
  <si>
    <t>5月28日は、Ｕ１２Ｚリーグ開催日</t>
    <rPh sb="1" eb="2">
      <t>ガツ</t>
    </rPh>
    <rPh sb="4" eb="5">
      <t>ニチ</t>
    </rPh>
    <rPh sb="14" eb="16">
      <t>カイサイ</t>
    </rPh>
    <rPh sb="16" eb="17">
      <t>ヒ</t>
    </rPh>
    <phoneticPr fontId="1"/>
  </si>
  <si>
    <t>2017 前期U10リーグ標準日程</t>
    <rPh sb="5" eb="7">
      <t>ゼンキ</t>
    </rPh>
    <rPh sb="13" eb="15">
      <t>ヒョウジュン</t>
    </rPh>
    <rPh sb="15" eb="17">
      <t>ニッテイ</t>
    </rPh>
    <phoneticPr fontId="1"/>
  </si>
  <si>
    <t>leagueA単独グランド-1</t>
    <rPh sb="7" eb="9">
      <t>タンドク</t>
    </rPh>
    <phoneticPr fontId="1"/>
  </si>
  <si>
    <t>８ｖｓ９</t>
  </si>
  <si>
    <t>１ｖｓ８</t>
  </si>
  <si>
    <t>８ｖｓ６</t>
    <phoneticPr fontId="1"/>
  </si>
  <si>
    <t>６ｖｓ７</t>
  </si>
  <si>
    <t>９のチーム</t>
  </si>
  <si>
    <t>６のチーム</t>
  </si>
  <si>
    <t>leagueA単独グランド-2</t>
    <rPh sb="7" eb="9">
      <t>タンドク</t>
    </rPh>
    <phoneticPr fontId="1"/>
  </si>
  <si>
    <t>２ｖｓ５</t>
  </si>
  <si>
    <t>９ｖｓ４</t>
    <phoneticPr fontId="1"/>
  </si>
  <si>
    <t>９ｖｓ１</t>
    <phoneticPr fontId="1"/>
  </si>
  <si>
    <t>８ｖｓ２</t>
    <phoneticPr fontId="1"/>
  </si>
  <si>
    <t>４ｖｓ２</t>
    <phoneticPr fontId="1"/>
  </si>
  <si>
    <t>６ｖｓ４</t>
    <phoneticPr fontId="1"/>
  </si>
  <si>
    <t>５ｖｓ８</t>
  </si>
  <si>
    <t>２のチーム</t>
    <phoneticPr fontId="1"/>
  </si>
  <si>
    <t>５のチーム</t>
    <phoneticPr fontId="1"/>
  </si>
  <si>
    <t>４のチーム</t>
    <phoneticPr fontId="1"/>
  </si>
  <si>
    <t>leagueB単独グランド-1</t>
    <rPh sb="7" eb="9">
      <t>タンドク</t>
    </rPh>
    <phoneticPr fontId="1"/>
  </si>
  <si>
    <t>６ｖｓ１</t>
    <phoneticPr fontId="1"/>
  </si>
  <si>
    <t>５のチーム</t>
    <phoneticPr fontId="1"/>
  </si>
  <si>
    <t>８のチーム</t>
    <phoneticPr fontId="1"/>
  </si>
  <si>
    <t>１のチーム</t>
    <phoneticPr fontId="1"/>
  </si>
  <si>
    <t>leagueB単独グランド-2</t>
    <rPh sb="7" eb="9">
      <t>タンドク</t>
    </rPh>
    <phoneticPr fontId="1"/>
  </si>
  <si>
    <t>９ｖｓ４</t>
    <phoneticPr fontId="1"/>
  </si>
  <si>
    <t>leag</t>
    <phoneticPr fontId="1"/>
  </si>
  <si>
    <t>B</t>
    <phoneticPr fontId="1"/>
  </si>
  <si>
    <t>中野新田A</t>
    <rPh sb="0" eb="2">
      <t>ナカノ</t>
    </rPh>
    <rPh sb="2" eb="4">
      <t>シンデン</t>
    </rPh>
    <phoneticPr fontId="1"/>
  </si>
  <si>
    <t>（№３　片方）</t>
    <rPh sb="4" eb="6">
      <t>カタホウ</t>
    </rPh>
    <phoneticPr fontId="1"/>
  </si>
  <si>
    <t>南藁科小学校</t>
    <rPh sb="0" eb="1">
      <t>ミナミ</t>
    </rPh>
    <rPh sb="1" eb="3">
      <t>ワラシナ</t>
    </rPh>
    <rPh sb="3" eb="6">
      <t>ショウガッコウ</t>
    </rPh>
    <phoneticPr fontId="1"/>
  </si>
  <si>
    <t>２０１７年４月９日（日）</t>
    <rPh sb="4" eb="5">
      <t>ネン</t>
    </rPh>
    <rPh sb="6" eb="7">
      <t>ガツ</t>
    </rPh>
    <rPh sb="8" eb="9">
      <t>ニチ</t>
    </rPh>
    <rPh sb="10" eb="11">
      <t>ニチ</t>
    </rPh>
    <phoneticPr fontId="1"/>
  </si>
  <si>
    <t>２０１７リーグ戦U１０前期</t>
    <rPh sb="7" eb="8">
      <t>セン</t>
    </rPh>
    <rPh sb="11" eb="13">
      <t>ゼンキ</t>
    </rPh>
    <phoneticPr fontId="1"/>
  </si>
  <si>
    <t>ジョガドール・A</t>
    <phoneticPr fontId="7"/>
  </si>
  <si>
    <t>ジョガドール・B</t>
    <phoneticPr fontId="7"/>
  </si>
  <si>
    <t>南部</t>
    <rPh sb="0" eb="2">
      <t>ナンブ</t>
    </rPh>
    <phoneticPr fontId="1"/>
  </si>
  <si>
    <t>ＳＪ</t>
    <phoneticPr fontId="6"/>
  </si>
  <si>
    <t>ピュア</t>
    <phoneticPr fontId="7"/>
  </si>
  <si>
    <t>ＳＷＪ</t>
    <phoneticPr fontId="7"/>
  </si>
  <si>
    <t>B</t>
  </si>
  <si>
    <t>連絡網</t>
    <rPh sb="0" eb="3">
      <t>レンラクモウ</t>
    </rPh>
    <phoneticPr fontId="1"/>
  </si>
  <si>
    <t>チーム</t>
    <phoneticPr fontId="1"/>
  </si>
  <si>
    <t>連絡先氏名</t>
    <rPh sb="0" eb="3">
      <t>レンラクサキ</t>
    </rPh>
    <rPh sb="3" eb="5">
      <t>シメイ</t>
    </rPh>
    <phoneticPr fontId="1"/>
  </si>
  <si>
    <t>携帯番号</t>
    <rPh sb="0" eb="2">
      <t>ケイタイ</t>
    </rPh>
    <rPh sb="2" eb="4">
      <t>バンゴウ</t>
    </rPh>
    <phoneticPr fontId="1"/>
  </si>
  <si>
    <t>静岡南</t>
    <rPh sb="0" eb="2">
      <t>シズオカ</t>
    </rPh>
    <rPh sb="2" eb="3">
      <t>ミナミ</t>
    </rPh>
    <phoneticPr fontId="7"/>
  </si>
  <si>
    <t>藤田　隆</t>
    <rPh sb="0" eb="2">
      <t>フジタ</t>
    </rPh>
    <rPh sb="3" eb="4">
      <t>タカシ</t>
    </rPh>
    <phoneticPr fontId="1"/>
  </si>
  <si>
    <t>090-1789-7630</t>
  </si>
  <si>
    <t>taga-taira.1024@softbank.ne.jp</t>
  </si>
  <si>
    <t>SWJ</t>
  </si>
  <si>
    <t>望月　正之</t>
    <rPh sb="0" eb="2">
      <t>モチヅキ</t>
    </rPh>
    <rPh sb="3" eb="5">
      <t>マサユキ</t>
    </rPh>
    <phoneticPr fontId="1"/>
  </si>
  <si>
    <t>090-7043-9574</t>
    <phoneticPr fontId="1"/>
  </si>
  <si>
    <t>marbow_baw-wow.who_wan-one@docomo.ne.jp</t>
    <phoneticPr fontId="1"/>
  </si>
  <si>
    <t>090-1277-8990</t>
  </si>
  <si>
    <t>pure.m2mx2.s-pixyjmvp2000@ezweb.ne.jp</t>
  </si>
  <si>
    <t>ジョガドール</t>
    <phoneticPr fontId="7"/>
  </si>
  <si>
    <t>南部</t>
    <rPh sb="0" eb="2">
      <t>ナンブ</t>
    </rPh>
    <phoneticPr fontId="7"/>
  </si>
  <si>
    <t>ＳＪ</t>
    <phoneticPr fontId="1"/>
  </si>
  <si>
    <t>ピュア</t>
    <phoneticPr fontId="1"/>
  </si>
  <si>
    <t>牧野　進</t>
    <phoneticPr fontId="1"/>
  </si>
  <si>
    <t>板橋　将太</t>
    <rPh sb="0" eb="2">
      <t>イタバシ</t>
    </rPh>
    <rPh sb="3" eb="4">
      <t>ショウ</t>
    </rPh>
    <rPh sb="4" eb="5">
      <t>タ</t>
    </rPh>
    <phoneticPr fontId="2"/>
  </si>
  <si>
    <t>森下　政昭</t>
    <rPh sb="0" eb="2">
      <t>モリシタ</t>
    </rPh>
    <rPh sb="3" eb="5">
      <t>マサアキ</t>
    </rPh>
    <phoneticPr fontId="1"/>
  </si>
  <si>
    <t>寺田　真</t>
    <rPh sb="0" eb="2">
      <t>テラダ</t>
    </rPh>
    <rPh sb="3" eb="4">
      <t>シン</t>
    </rPh>
    <phoneticPr fontId="2"/>
  </si>
  <si>
    <t>090-4212-5795</t>
  </si>
  <si>
    <t>090-8739-1411</t>
  </si>
  <si>
    <t>田中　照夫</t>
    <rPh sb="0" eb="2">
      <t>タナカ</t>
    </rPh>
    <rPh sb="3" eb="5">
      <t>テルオ</t>
    </rPh>
    <phoneticPr fontId="2"/>
  </si>
  <si>
    <t>080-3614-6133</t>
  </si>
  <si>
    <t>太田　真実</t>
    <rPh sb="0" eb="2">
      <t>オオタ</t>
    </rPh>
    <rPh sb="3" eb="5">
      <t>マミ</t>
    </rPh>
    <phoneticPr fontId="2"/>
  </si>
  <si>
    <t>090-7861-9748</t>
  </si>
  <si>
    <t>緊急時メールアドレス</t>
    <rPh sb="0" eb="3">
      <t>キンキュウジ</t>
    </rPh>
    <phoneticPr fontId="1"/>
  </si>
  <si>
    <t>shizunanfc11@yahoo.co.jp</t>
  </si>
  <si>
    <t>shiz_nanbusss@yahoo.co.jp</t>
    <phoneticPr fontId="1"/>
  </si>
  <si>
    <t xml:space="preserve">shota10310930@gmail.com </t>
    <phoneticPr fontId="1"/>
  </si>
  <si>
    <t>板橋孝行　</t>
    <phoneticPr fontId="1"/>
  </si>
  <si>
    <t>090-9024-9716</t>
    <phoneticPr fontId="1"/>
  </si>
  <si>
    <t>090-6809-1716</t>
    <phoneticPr fontId="1"/>
  </si>
  <si>
    <t>第２節日程表</t>
    <rPh sb="0" eb="1">
      <t>ダイ</t>
    </rPh>
    <rPh sb="2" eb="3">
      <t>セツ</t>
    </rPh>
    <rPh sb="3" eb="5">
      <t>ニッテイ</t>
    </rPh>
    <rPh sb="5" eb="6">
      <t>ヒョウ</t>
    </rPh>
    <phoneticPr fontId="1"/>
  </si>
  <si>
    <t>２０１７年４月２９日（土）</t>
    <rPh sb="4" eb="5">
      <t>ネン</t>
    </rPh>
    <rPh sb="6" eb="7">
      <t>ガツ</t>
    </rPh>
    <rPh sb="9" eb="10">
      <t>ニチ</t>
    </rPh>
    <rPh sb="11" eb="12">
      <t>ド</t>
    </rPh>
    <phoneticPr fontId="1"/>
  </si>
  <si>
    <r>
      <t>4月9日（日）</t>
    </r>
    <r>
      <rPr>
        <sz val="11"/>
        <color indexed="10"/>
        <rFont val="ＭＳ Ｐゴシック"/>
        <family val="3"/>
        <charset val="128"/>
      </rPr>
      <t>・雨天中止</t>
    </r>
    <rPh sb="1" eb="2">
      <t>ガツ</t>
    </rPh>
    <rPh sb="3" eb="4">
      <t>ニチ</t>
    </rPh>
    <rPh sb="5" eb="6">
      <t>ニチ</t>
    </rPh>
    <rPh sb="8" eb="10">
      <t>ウテン</t>
    </rPh>
    <rPh sb="10" eb="12">
      <t>チュウシ</t>
    </rPh>
    <phoneticPr fontId="1"/>
  </si>
  <si>
    <t>みろく：No.2片方</t>
    <phoneticPr fontId="6"/>
  </si>
  <si>
    <t>5月14日（日）</t>
    <rPh sb="1" eb="2">
      <t>ガツ</t>
    </rPh>
    <rPh sb="4" eb="5">
      <t>ニチ</t>
    </rPh>
    <rPh sb="6" eb="7">
      <t>ニチ</t>
    </rPh>
    <phoneticPr fontId="1"/>
  </si>
  <si>
    <t>5月28日（日）</t>
    <rPh sb="1" eb="2">
      <t>ガツ</t>
    </rPh>
    <rPh sb="4" eb="5">
      <t>ニチ</t>
    </rPh>
    <rPh sb="6" eb="7">
      <t>ニチ</t>
    </rPh>
    <phoneticPr fontId="1"/>
  </si>
  <si>
    <r>
      <t>6月3日（土）</t>
    </r>
    <r>
      <rPr>
        <sz val="11"/>
        <color indexed="10"/>
        <rFont val="ＭＳ Ｐゴシック"/>
        <family val="3"/>
        <charset val="128"/>
      </rPr>
      <t/>
    </r>
    <rPh sb="1" eb="2">
      <t>ガツ</t>
    </rPh>
    <rPh sb="3" eb="4">
      <t>ニチ</t>
    </rPh>
    <rPh sb="5" eb="6">
      <t>ド</t>
    </rPh>
    <phoneticPr fontId="1"/>
  </si>
  <si>
    <t>予備日</t>
    <phoneticPr fontId="6"/>
  </si>
  <si>
    <t>6月24日（土）</t>
    <rPh sb="1" eb="2">
      <t>ガツ</t>
    </rPh>
    <rPh sb="4" eb="5">
      <t>ニチ</t>
    </rPh>
    <rPh sb="6" eb="7">
      <t>ド</t>
    </rPh>
    <phoneticPr fontId="1"/>
  </si>
  <si>
    <r>
      <t>6月25日（日）</t>
    </r>
    <r>
      <rPr>
        <sz val="11"/>
        <color indexed="10"/>
        <rFont val="ＭＳ Ｐゴシック"/>
        <family val="3"/>
        <charset val="128"/>
      </rPr>
      <t/>
    </r>
    <rPh sb="1" eb="2">
      <t>ガツ</t>
    </rPh>
    <rPh sb="4" eb="5">
      <t>ニチ</t>
    </rPh>
    <rPh sb="6" eb="7">
      <t>ニチ</t>
    </rPh>
    <phoneticPr fontId="1"/>
  </si>
  <si>
    <t>＊</t>
    <phoneticPr fontId="1"/>
  </si>
  <si>
    <t>5月28日は、運動会予備日となっている小学校が多いため、5月27日に運動会が開催できなかった場合には、リーグ戦前日に延期を決定するという形にしてください。</t>
    <rPh sb="1" eb="2">
      <t>ガツ</t>
    </rPh>
    <rPh sb="4" eb="5">
      <t>ニチ</t>
    </rPh>
    <rPh sb="7" eb="10">
      <t>ウンドウカイ</t>
    </rPh>
    <rPh sb="10" eb="13">
      <t>ヨビビ</t>
    </rPh>
    <rPh sb="19" eb="22">
      <t>ショウガッコウ</t>
    </rPh>
    <rPh sb="23" eb="24">
      <t>オオ</t>
    </rPh>
    <rPh sb="29" eb="30">
      <t>ガツ</t>
    </rPh>
    <rPh sb="32" eb="33">
      <t>ニチ</t>
    </rPh>
    <rPh sb="34" eb="37">
      <t>ウンドウカイ</t>
    </rPh>
    <rPh sb="38" eb="40">
      <t>カイサイ</t>
    </rPh>
    <rPh sb="46" eb="48">
      <t>バアイ</t>
    </rPh>
    <rPh sb="54" eb="55">
      <t>セン</t>
    </rPh>
    <rPh sb="55" eb="57">
      <t>ゼンジツ</t>
    </rPh>
    <rPh sb="58" eb="60">
      <t>エンキ</t>
    </rPh>
    <rPh sb="61" eb="63">
      <t>ケッテイ</t>
    </rPh>
    <rPh sb="68" eb="69">
      <t>カタチ</t>
    </rPh>
    <phoneticPr fontId="1"/>
  </si>
  <si>
    <t>leagueA</t>
    <phoneticPr fontId="1"/>
  </si>
  <si>
    <t>７ｖｓ３</t>
    <phoneticPr fontId="1"/>
  </si>
  <si>
    <t>８ｖｓ６</t>
    <phoneticPr fontId="1"/>
  </si>
  <si>
    <t>７ｖｓ２</t>
    <phoneticPr fontId="1"/>
  </si>
  <si>
    <t>３ｖｓ２</t>
    <phoneticPr fontId="1"/>
  </si>
  <si>
    <t>４ｖｓ１</t>
    <phoneticPr fontId="1"/>
  </si>
  <si>
    <t>８ｖｓ３</t>
    <phoneticPr fontId="1"/>
  </si>
  <si>
    <t>９ｖｓ７</t>
    <phoneticPr fontId="1"/>
  </si>
  <si>
    <t>９ｖｓ３</t>
    <phoneticPr fontId="1"/>
  </si>
  <si>
    <t>６ｖｓ１</t>
    <phoneticPr fontId="1"/>
  </si>
  <si>
    <t>２ｖｓ１</t>
    <phoneticPr fontId="1"/>
  </si>
  <si>
    <t>７ｖｓ４</t>
    <phoneticPr fontId="1"/>
  </si>
  <si>
    <t>５のチーム</t>
    <phoneticPr fontId="1"/>
  </si>
  <si>
    <t>３のチーム</t>
    <phoneticPr fontId="1"/>
  </si>
  <si>
    <t>８のチーム</t>
    <phoneticPr fontId="1"/>
  </si>
  <si>
    <t>１のチーム</t>
    <phoneticPr fontId="1"/>
  </si>
  <si>
    <t>９ｖｓ４</t>
    <phoneticPr fontId="1"/>
  </si>
  <si>
    <t>９ｖｓ１</t>
    <phoneticPr fontId="1"/>
  </si>
  <si>
    <t>８ｖｓ２</t>
    <phoneticPr fontId="1"/>
  </si>
  <si>
    <t>４ｖｓ２</t>
    <phoneticPr fontId="1"/>
  </si>
  <si>
    <t>６ｖｓ４</t>
    <phoneticPr fontId="1"/>
  </si>
  <si>
    <t>２のチーム</t>
    <phoneticPr fontId="1"/>
  </si>
  <si>
    <t>４のチーム</t>
    <phoneticPr fontId="1"/>
  </si>
  <si>
    <t>８のチーム</t>
    <phoneticPr fontId="1"/>
  </si>
  <si>
    <t>leagueB</t>
    <phoneticPr fontId="1"/>
  </si>
  <si>
    <t>３のチーム</t>
    <phoneticPr fontId="1"/>
  </si>
  <si>
    <t>１のチーム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</si>
</sst>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Osaka"/>
      <family val="3"/>
      <charset val="128"/>
    </font>
    <font>
      <sz val="12"/>
      <name val="Osaka"/>
      <family val="3"/>
      <charset val="128"/>
    </font>
    <font>
      <b/>
      <sz val="16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Osaka"/>
      <family val="3"/>
      <charset val="128"/>
    </font>
    <font>
      <b/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color indexed="10"/>
      <name val="Osaka"/>
      <family val="3"/>
      <charset val="128"/>
    </font>
    <font>
      <u/>
      <sz val="12"/>
      <color theme="10"/>
      <name val="Osaka"/>
      <family val="3"/>
      <charset val="128"/>
    </font>
    <font>
      <sz val="12"/>
      <color theme="10"/>
      <name val="Osaka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trike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10"/>
      </diagonal>
    </border>
  </borders>
  <cellStyleXfs count="6">
    <xf numFmtId="0" fontId="0" fillId="0" borderId="0"/>
    <xf numFmtId="0" fontId="3" fillId="0" borderId="0">
      <alignment vertical="center"/>
    </xf>
    <xf numFmtId="0" fontId="8" fillId="0" borderId="0"/>
    <xf numFmtId="0" fontId="3" fillId="0" borderId="0">
      <alignment vertical="center"/>
    </xf>
    <xf numFmtId="0" fontId="8" fillId="0" borderId="0"/>
    <xf numFmtId="0" fontId="18" fillId="0" borderId="0" applyNumberFormat="0" applyFill="0" applyBorder="0" applyAlignment="0" applyProtection="0"/>
  </cellStyleXfs>
  <cellXfs count="197">
    <xf numFmtId="0" fontId="0" fillId="0" borderId="0" xfId="0"/>
    <xf numFmtId="0" fontId="0" fillId="0" borderId="1" xfId="0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vertical="center" shrinkToFit="1"/>
    </xf>
    <xf numFmtId="0" fontId="3" fillId="0" borderId="1" xfId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shrinkToFit="1"/>
    </xf>
    <xf numFmtId="0" fontId="3" fillId="0" borderId="0" xfId="1" applyAlignment="1">
      <alignment horizontal="right" vertical="center"/>
    </xf>
    <xf numFmtId="0" fontId="3" fillId="0" borderId="0" xfId="1" applyFont="1" applyAlignment="1">
      <alignment vertical="center"/>
    </xf>
    <xf numFmtId="20" fontId="8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4" xfId="0" applyNumberFormat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/>
    <xf numFmtId="20" fontId="0" fillId="0" borderId="1" xfId="0" applyNumberFormat="1" applyBorder="1" applyAlignment="1">
      <alignment vertical="center"/>
    </xf>
    <xf numFmtId="20" fontId="0" fillId="0" borderId="1" xfId="0" applyNumberFormat="1" applyBorder="1" applyAlignment="1">
      <alignment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14" fillId="0" borderId="12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20" xfId="2" applyFont="1" applyBorder="1" applyAlignment="1">
      <alignment horizontal="center" vertical="center"/>
    </xf>
    <xf numFmtId="0" fontId="15" fillId="0" borderId="21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/>
    <xf numFmtId="0" fontId="14" fillId="0" borderId="1" xfId="2" applyFont="1" applyBorder="1" applyAlignment="1" applyProtection="1">
      <alignment horizontal="center" vertical="center"/>
      <protection locked="0"/>
    </xf>
    <xf numFmtId="0" fontId="14" fillId="0" borderId="1" xfId="2" applyFont="1" applyBorder="1" applyAlignment="1">
      <alignment horizontal="center" vertical="center"/>
    </xf>
    <xf numFmtId="0" fontId="14" fillId="0" borderId="5" xfId="2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15" fillId="0" borderId="0" xfId="3" applyNumberFormat="1" applyFont="1" applyBorder="1" applyAlignment="1">
      <alignment horizontal="right" vertical="center" shrinkToFit="1"/>
    </xf>
    <xf numFmtId="49" fontId="15" fillId="0" borderId="0" xfId="3" applyNumberFormat="1" applyFont="1" applyBorder="1" applyAlignment="1">
      <alignment horizontal="center" vertical="center" shrinkToFit="1"/>
    </xf>
    <xf numFmtId="49" fontId="15" fillId="0" borderId="0" xfId="3" applyNumberFormat="1" applyFont="1" applyBorder="1" applyAlignment="1">
      <alignment horizontal="left" vertical="center" shrinkToFit="1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right" vertical="center"/>
    </xf>
    <xf numFmtId="49" fontId="15" fillId="0" borderId="0" xfId="3" applyNumberFormat="1" applyFont="1" applyBorder="1" applyAlignment="1">
      <alignment horizontal="left" vertical="center"/>
    </xf>
    <xf numFmtId="49" fontId="15" fillId="2" borderId="0" xfId="3" applyNumberFormat="1" applyFont="1" applyFill="1" applyBorder="1" applyAlignment="1">
      <alignment horizontal="right" vertical="center"/>
    </xf>
    <xf numFmtId="49" fontId="15" fillId="2" borderId="0" xfId="3" applyNumberFormat="1" applyFont="1" applyFill="1" applyBorder="1" applyAlignment="1">
      <alignment horizontal="center" vertical="center"/>
    </xf>
    <xf numFmtId="49" fontId="15" fillId="2" borderId="0" xfId="3" applyNumberFormat="1" applyFont="1" applyFill="1" applyBorder="1" applyAlignment="1">
      <alignment horizontal="left" vertical="center"/>
    </xf>
    <xf numFmtId="49" fontId="15" fillId="2" borderId="0" xfId="3" applyNumberFormat="1" applyFont="1" applyFill="1" applyBorder="1" applyAlignment="1">
      <alignment horizontal="right" vertical="center" shrinkToFit="1"/>
    </xf>
    <xf numFmtId="49" fontId="15" fillId="2" borderId="0" xfId="3" applyNumberFormat="1" applyFont="1" applyFill="1" applyBorder="1" applyAlignment="1">
      <alignment horizontal="left" vertical="center" shrinkToFit="1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right" vertical="center"/>
    </xf>
    <xf numFmtId="49" fontId="15" fillId="0" borderId="0" xfId="3" applyNumberFormat="1" applyFont="1" applyBorder="1" applyAlignment="1">
      <alignment horizontal="left" vertical="center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right" vertical="center"/>
    </xf>
    <xf numFmtId="49" fontId="15" fillId="0" borderId="0" xfId="3" applyNumberFormat="1" applyFont="1" applyBorder="1" applyAlignment="1">
      <alignment horizontal="left" vertical="center"/>
    </xf>
    <xf numFmtId="49" fontId="15" fillId="0" borderId="0" xfId="3" applyNumberFormat="1" applyFont="1" applyBorder="1" applyAlignment="1">
      <alignment horizontal="center" vertical="center"/>
    </xf>
    <xf numFmtId="49" fontId="15" fillId="0" borderId="0" xfId="3" applyNumberFormat="1" applyFont="1" applyBorder="1" applyAlignment="1">
      <alignment horizontal="right" vertical="center"/>
    </xf>
    <xf numFmtId="49" fontId="15" fillId="0" borderId="0" xfId="3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4" fillId="0" borderId="1" xfId="2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" xfId="1" applyFont="1" applyFill="1" applyBorder="1" applyAlignment="1">
      <alignment vertical="center" shrinkToFit="1"/>
    </xf>
    <xf numFmtId="0" fontId="3" fillId="0" borderId="0" xfId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/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shrinkToFit="1"/>
    </xf>
    <xf numFmtId="0" fontId="16" fillId="0" borderId="1" xfId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 shrinkToFit="1"/>
    </xf>
    <xf numFmtId="20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20" fontId="17" fillId="0" borderId="1" xfId="0" applyNumberFormat="1" applyFont="1" applyBorder="1" applyAlignment="1">
      <alignment vertical="center" shrinkToFit="1"/>
    </xf>
    <xf numFmtId="0" fontId="17" fillId="0" borderId="0" xfId="0" applyFont="1" applyBorder="1" applyAlignment="1">
      <alignment vertical="center"/>
    </xf>
    <xf numFmtId="0" fontId="14" fillId="3" borderId="5" xfId="2" applyFont="1" applyFill="1" applyBorder="1" applyAlignment="1" applyProtection="1">
      <alignment horizontal="center" vertical="center"/>
      <protection locked="0"/>
    </xf>
    <xf numFmtId="0" fontId="14" fillId="3" borderId="1" xfId="2" applyFont="1" applyFill="1" applyBorder="1" applyAlignment="1">
      <alignment horizontal="center" vertical="center"/>
    </xf>
    <xf numFmtId="0" fontId="14" fillId="3" borderId="1" xfId="2" applyFont="1" applyFill="1" applyBorder="1" applyAlignment="1" applyProtection="1">
      <alignment horizontal="center" vertical="center"/>
      <protection locked="0"/>
    </xf>
    <xf numFmtId="0" fontId="14" fillId="3" borderId="33" xfId="2" applyFont="1" applyFill="1" applyBorder="1" applyAlignment="1" applyProtection="1">
      <alignment horizontal="center" vertical="center"/>
      <protection locked="0"/>
    </xf>
    <xf numFmtId="0" fontId="14" fillId="3" borderId="10" xfId="2" applyFont="1" applyFill="1" applyBorder="1" applyAlignment="1">
      <alignment horizontal="center" vertical="center"/>
    </xf>
    <xf numFmtId="0" fontId="14" fillId="3" borderId="10" xfId="2" applyFont="1" applyFill="1" applyBorder="1" applyAlignment="1" applyProtection="1">
      <alignment horizontal="center" vertical="center"/>
      <protection locked="0"/>
    </xf>
    <xf numFmtId="0" fontId="18" fillId="0" borderId="0" xfId="5"/>
    <xf numFmtId="0" fontId="19" fillId="0" borderId="0" xfId="5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7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4" xfId="0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12" fillId="0" borderId="0" xfId="0" applyNumberFormat="1" applyFont="1" applyAlignment="1">
      <alignment horizontal="right" vertical="center" shrinkToFit="1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 shrinkToFit="1"/>
    </xf>
    <xf numFmtId="0" fontId="14" fillId="0" borderId="17" xfId="2" applyFont="1" applyBorder="1" applyAlignment="1" applyProtection="1">
      <alignment horizontal="center" vertical="center" shrinkToFit="1"/>
      <protection locked="0"/>
    </xf>
    <xf numFmtId="0" fontId="14" fillId="0" borderId="18" xfId="2" applyFont="1" applyBorder="1" applyAlignment="1" applyProtection="1">
      <alignment horizontal="center" vertical="center" shrinkToFit="1"/>
      <protection locked="0"/>
    </xf>
    <xf numFmtId="0" fontId="14" fillId="3" borderId="17" xfId="2" applyFont="1" applyFill="1" applyBorder="1" applyAlignment="1" applyProtection="1">
      <alignment horizontal="center" vertical="center"/>
      <protection locked="0"/>
    </xf>
    <xf numFmtId="0" fontId="14" fillId="3" borderId="18" xfId="2" applyFont="1" applyFill="1" applyBorder="1" applyAlignment="1" applyProtection="1">
      <alignment horizontal="center" vertical="center"/>
      <protection locked="0"/>
    </xf>
    <xf numFmtId="0" fontId="14" fillId="0" borderId="22" xfId="2" applyFont="1" applyFill="1" applyBorder="1" applyAlignment="1">
      <alignment horizontal="center" vertical="center" shrinkToFit="1"/>
    </xf>
    <xf numFmtId="0" fontId="14" fillId="0" borderId="28" xfId="2" applyFont="1" applyFill="1" applyBorder="1" applyAlignment="1">
      <alignment horizontal="center" vertical="center" shrinkToFit="1"/>
    </xf>
    <xf numFmtId="0" fontId="14" fillId="0" borderId="23" xfId="2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5" xfId="2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0" fontId="14" fillId="0" borderId="4" xfId="2" applyFont="1" applyBorder="1" applyAlignment="1">
      <alignment horizontal="center" vertical="center"/>
    </xf>
    <xf numFmtId="0" fontId="14" fillId="0" borderId="4" xfId="2" applyNumberFormat="1" applyFont="1" applyBorder="1" applyAlignment="1">
      <alignment horizontal="center" vertical="center"/>
    </xf>
    <xf numFmtId="0" fontId="2" fillId="0" borderId="26" xfId="2" applyFont="1" applyBorder="1" applyAlignment="1">
      <alignment horizontal="center" vertical="center"/>
    </xf>
    <xf numFmtId="0" fontId="2" fillId="0" borderId="25" xfId="2" applyFont="1" applyBorder="1" applyAlignment="1">
      <alignment horizontal="center" vertical="center"/>
    </xf>
    <xf numFmtId="0" fontId="2" fillId="0" borderId="27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0" fontId="14" fillId="0" borderId="30" xfId="2" applyFont="1" applyFill="1" applyBorder="1" applyAlignment="1">
      <alignment horizontal="center" vertical="center" shrinkToFit="1"/>
    </xf>
    <xf numFmtId="0" fontId="14" fillId="0" borderId="5" xfId="2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/>
    </xf>
    <xf numFmtId="0" fontId="14" fillId="3" borderId="30" xfId="2" applyFont="1" applyFill="1" applyBorder="1" applyAlignment="1">
      <alignment horizontal="center" vertical="center"/>
    </xf>
    <xf numFmtId="0" fontId="14" fillId="3" borderId="28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/>
    </xf>
    <xf numFmtId="0" fontId="2" fillId="3" borderId="31" xfId="2" applyFont="1" applyFill="1" applyBorder="1" applyAlignment="1">
      <alignment horizontal="center" vertical="center"/>
    </xf>
    <xf numFmtId="0" fontId="2" fillId="3" borderId="25" xfId="2" applyFont="1" applyFill="1" applyBorder="1" applyAlignment="1">
      <alignment horizontal="center" vertical="center"/>
    </xf>
    <xf numFmtId="0" fontId="2" fillId="3" borderId="29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14" fillId="3" borderId="32" xfId="2" applyFont="1" applyFill="1" applyBorder="1" applyAlignment="1">
      <alignment horizontal="center" vertical="center"/>
    </xf>
    <xf numFmtId="0" fontId="2" fillId="3" borderId="24" xfId="2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vertical="center"/>
    </xf>
    <xf numFmtId="0" fontId="2" fillId="3" borderId="36" xfId="2" applyFont="1" applyFill="1" applyBorder="1" applyAlignment="1">
      <alignment horizontal="center" vertical="center"/>
    </xf>
    <xf numFmtId="0" fontId="2" fillId="3" borderId="10" xfId="2" applyFont="1" applyFill="1" applyBorder="1" applyAlignment="1">
      <alignment horizontal="center" vertical="center"/>
    </xf>
    <xf numFmtId="0" fontId="2" fillId="3" borderId="11" xfId="2" applyFont="1" applyFill="1" applyBorder="1" applyAlignment="1">
      <alignment horizontal="center" vertical="center"/>
    </xf>
    <xf numFmtId="0" fontId="2" fillId="3" borderId="34" xfId="2" applyFont="1" applyFill="1" applyBorder="1" applyAlignment="1">
      <alignment horizontal="center" vertical="center"/>
    </xf>
    <xf numFmtId="0" fontId="2" fillId="3" borderId="35" xfId="2" applyFont="1" applyFill="1" applyBorder="1" applyAlignment="1">
      <alignment horizontal="center" vertical="center"/>
    </xf>
    <xf numFmtId="0" fontId="14" fillId="3" borderId="10" xfId="2" applyFont="1" applyFill="1" applyBorder="1" applyAlignment="1">
      <alignment vertical="center"/>
    </xf>
    <xf numFmtId="0" fontId="20" fillId="0" borderId="1" xfId="1" applyFont="1" applyFill="1" applyBorder="1" applyAlignment="1">
      <alignment horizontal="center" vertical="center" shrinkToFit="1"/>
    </xf>
    <xf numFmtId="0" fontId="21" fillId="0" borderId="1" xfId="1" applyFont="1" applyFill="1" applyBorder="1" applyAlignment="1">
      <alignment vertical="center" shrinkToFit="1"/>
    </xf>
    <xf numFmtId="0" fontId="21" fillId="0" borderId="1" xfId="1" applyFont="1" applyBorder="1" applyAlignment="1">
      <alignment horizontal="center" vertical="center" shrinkToFit="1"/>
    </xf>
    <xf numFmtId="0" fontId="22" fillId="0" borderId="0" xfId="1" applyFont="1" applyAlignment="1">
      <alignment horizontal="right" vertical="center"/>
    </xf>
    <xf numFmtId="0" fontId="22" fillId="0" borderId="0" xfId="1" applyFont="1" applyAlignment="1">
      <alignment vertical="center"/>
    </xf>
    <xf numFmtId="0" fontId="22" fillId="0" borderId="0" xfId="1" applyFont="1" applyAlignment="1">
      <alignment horizontal="center"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</cellXfs>
  <cellStyles count="6">
    <cellStyle name="ハイパーリンク" xfId="5" builtinId="8"/>
    <cellStyle name="標準" xfId="0" builtinId="0"/>
    <cellStyle name="標準 2" xfId="4"/>
    <cellStyle name="標準 3" xfId="3"/>
    <cellStyle name="標準_2012後期U10DIV5" xfId="2"/>
    <cellStyle name="標準_リーグ試合日程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34</xdr:col>
      <xdr:colOff>0</xdr:colOff>
      <xdr:row>23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390525"/>
          <a:ext cx="7410450" cy="418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23</xdr:row>
      <xdr:rowOff>0</xdr:rowOff>
    </xdr:from>
    <xdr:to>
      <xdr:col>34</xdr:col>
      <xdr:colOff>0</xdr:colOff>
      <xdr:row>23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685800" y="4572000"/>
          <a:ext cx="741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1</xdr:row>
      <xdr:rowOff>9525</xdr:rowOff>
    </xdr:from>
    <xdr:to>
      <xdr:col>34</xdr:col>
      <xdr:colOff>0</xdr:colOff>
      <xdr:row>23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685800" y="390525"/>
          <a:ext cx="7410450" cy="418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ure.m2mx2.s-pixyjmvp2000@ezweb.ne.jp" TargetMode="External"/><Relationship Id="rId2" Type="http://schemas.openxmlformats.org/officeDocument/2006/relationships/hyperlink" Target="mailto:taga-taira.1024@softbank.ne.jp" TargetMode="External"/><Relationship Id="rId1" Type="http://schemas.openxmlformats.org/officeDocument/2006/relationships/hyperlink" Target="mailto:marbow_baw-wow.who_wan-one@docomo.ne.jp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mailto:shota10310930@gmail.com" TargetMode="External"/><Relationship Id="rId4" Type="http://schemas.openxmlformats.org/officeDocument/2006/relationships/hyperlink" Target="mailto:shiz_nanbusss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C5" sqref="C5:C13"/>
    </sheetView>
  </sheetViews>
  <sheetFormatPr defaultRowHeight="14.25"/>
  <cols>
    <col min="1" max="1" width="8.625" style="75" customWidth="1"/>
    <col min="2" max="5" width="14.625" style="75" customWidth="1"/>
    <col min="6" max="6" width="3.5" style="75" bestFit="1" customWidth="1"/>
    <col min="7" max="7" width="9" style="75"/>
    <col min="8" max="256" width="9" style="50"/>
    <col min="257" max="257" width="8.625" style="50" customWidth="1"/>
    <col min="258" max="261" width="14.625" style="50" customWidth="1"/>
    <col min="262" max="262" width="3.5" style="50" bestFit="1" customWidth="1"/>
    <col min="263" max="512" width="9" style="50"/>
    <col min="513" max="513" width="8.625" style="50" customWidth="1"/>
    <col min="514" max="517" width="14.625" style="50" customWidth="1"/>
    <col min="518" max="518" width="3.5" style="50" bestFit="1" customWidth="1"/>
    <col min="519" max="768" width="9" style="50"/>
    <col min="769" max="769" width="8.625" style="50" customWidth="1"/>
    <col min="770" max="773" width="14.625" style="50" customWidth="1"/>
    <col min="774" max="774" width="3.5" style="50" bestFit="1" customWidth="1"/>
    <col min="775" max="1024" width="9" style="50"/>
    <col min="1025" max="1025" width="8.625" style="50" customWidth="1"/>
    <col min="1026" max="1029" width="14.625" style="50" customWidth="1"/>
    <col min="1030" max="1030" width="3.5" style="50" bestFit="1" customWidth="1"/>
    <col min="1031" max="1280" width="9" style="50"/>
    <col min="1281" max="1281" width="8.625" style="50" customWidth="1"/>
    <col min="1282" max="1285" width="14.625" style="50" customWidth="1"/>
    <col min="1286" max="1286" width="3.5" style="50" bestFit="1" customWidth="1"/>
    <col min="1287" max="1536" width="9" style="50"/>
    <col min="1537" max="1537" width="8.625" style="50" customWidth="1"/>
    <col min="1538" max="1541" width="14.625" style="50" customWidth="1"/>
    <col min="1542" max="1542" width="3.5" style="50" bestFit="1" customWidth="1"/>
    <col min="1543" max="1792" width="9" style="50"/>
    <col min="1793" max="1793" width="8.625" style="50" customWidth="1"/>
    <col min="1794" max="1797" width="14.625" style="50" customWidth="1"/>
    <col min="1798" max="1798" width="3.5" style="50" bestFit="1" customWidth="1"/>
    <col min="1799" max="2048" width="9" style="50"/>
    <col min="2049" max="2049" width="8.625" style="50" customWidth="1"/>
    <col min="2050" max="2053" width="14.625" style="50" customWidth="1"/>
    <col min="2054" max="2054" width="3.5" style="50" bestFit="1" customWidth="1"/>
    <col min="2055" max="2304" width="9" style="50"/>
    <col min="2305" max="2305" width="8.625" style="50" customWidth="1"/>
    <col min="2306" max="2309" width="14.625" style="50" customWidth="1"/>
    <col min="2310" max="2310" width="3.5" style="50" bestFit="1" customWidth="1"/>
    <col min="2311" max="2560" width="9" style="50"/>
    <col min="2561" max="2561" width="8.625" style="50" customWidth="1"/>
    <col min="2562" max="2565" width="14.625" style="50" customWidth="1"/>
    <col min="2566" max="2566" width="3.5" style="50" bestFit="1" customWidth="1"/>
    <col min="2567" max="2816" width="9" style="50"/>
    <col min="2817" max="2817" width="8.625" style="50" customWidth="1"/>
    <col min="2818" max="2821" width="14.625" style="50" customWidth="1"/>
    <col min="2822" max="2822" width="3.5" style="50" bestFit="1" customWidth="1"/>
    <col min="2823" max="3072" width="9" style="50"/>
    <col min="3073" max="3073" width="8.625" style="50" customWidth="1"/>
    <col min="3074" max="3077" width="14.625" style="50" customWidth="1"/>
    <col min="3078" max="3078" width="3.5" style="50" bestFit="1" customWidth="1"/>
    <col min="3079" max="3328" width="9" style="50"/>
    <col min="3329" max="3329" width="8.625" style="50" customWidth="1"/>
    <col min="3330" max="3333" width="14.625" style="50" customWidth="1"/>
    <col min="3334" max="3334" width="3.5" style="50" bestFit="1" customWidth="1"/>
    <col min="3335" max="3584" width="9" style="50"/>
    <col min="3585" max="3585" width="8.625" style="50" customWidth="1"/>
    <col min="3586" max="3589" width="14.625" style="50" customWidth="1"/>
    <col min="3590" max="3590" width="3.5" style="50" bestFit="1" customWidth="1"/>
    <col min="3591" max="3840" width="9" style="50"/>
    <col min="3841" max="3841" width="8.625" style="50" customWidth="1"/>
    <col min="3842" max="3845" width="14.625" style="50" customWidth="1"/>
    <col min="3846" max="3846" width="3.5" style="50" bestFit="1" customWidth="1"/>
    <col min="3847" max="4096" width="9" style="50"/>
    <col min="4097" max="4097" width="8.625" style="50" customWidth="1"/>
    <col min="4098" max="4101" width="14.625" style="50" customWidth="1"/>
    <col min="4102" max="4102" width="3.5" style="50" bestFit="1" customWidth="1"/>
    <col min="4103" max="4352" width="9" style="50"/>
    <col min="4353" max="4353" width="8.625" style="50" customWidth="1"/>
    <col min="4354" max="4357" width="14.625" style="50" customWidth="1"/>
    <col min="4358" max="4358" width="3.5" style="50" bestFit="1" customWidth="1"/>
    <col min="4359" max="4608" width="9" style="50"/>
    <col min="4609" max="4609" width="8.625" style="50" customWidth="1"/>
    <col min="4610" max="4613" width="14.625" style="50" customWidth="1"/>
    <col min="4614" max="4614" width="3.5" style="50" bestFit="1" customWidth="1"/>
    <col min="4615" max="4864" width="9" style="50"/>
    <col min="4865" max="4865" width="8.625" style="50" customWidth="1"/>
    <col min="4866" max="4869" width="14.625" style="50" customWidth="1"/>
    <col min="4870" max="4870" width="3.5" style="50" bestFit="1" customWidth="1"/>
    <col min="4871" max="5120" width="9" style="50"/>
    <col min="5121" max="5121" width="8.625" style="50" customWidth="1"/>
    <col min="5122" max="5125" width="14.625" style="50" customWidth="1"/>
    <col min="5126" max="5126" width="3.5" style="50" bestFit="1" customWidth="1"/>
    <col min="5127" max="5376" width="9" style="50"/>
    <col min="5377" max="5377" width="8.625" style="50" customWidth="1"/>
    <col min="5378" max="5381" width="14.625" style="50" customWidth="1"/>
    <col min="5382" max="5382" width="3.5" style="50" bestFit="1" customWidth="1"/>
    <col min="5383" max="5632" width="9" style="50"/>
    <col min="5633" max="5633" width="8.625" style="50" customWidth="1"/>
    <col min="5634" max="5637" width="14.625" style="50" customWidth="1"/>
    <col min="5638" max="5638" width="3.5" style="50" bestFit="1" customWidth="1"/>
    <col min="5639" max="5888" width="9" style="50"/>
    <col min="5889" max="5889" width="8.625" style="50" customWidth="1"/>
    <col min="5890" max="5893" width="14.625" style="50" customWidth="1"/>
    <col min="5894" max="5894" width="3.5" style="50" bestFit="1" customWidth="1"/>
    <col min="5895" max="6144" width="9" style="50"/>
    <col min="6145" max="6145" width="8.625" style="50" customWidth="1"/>
    <col min="6146" max="6149" width="14.625" style="50" customWidth="1"/>
    <col min="6150" max="6150" width="3.5" style="50" bestFit="1" customWidth="1"/>
    <col min="6151" max="6400" width="9" style="50"/>
    <col min="6401" max="6401" width="8.625" style="50" customWidth="1"/>
    <col min="6402" max="6405" width="14.625" style="50" customWidth="1"/>
    <col min="6406" max="6406" width="3.5" style="50" bestFit="1" customWidth="1"/>
    <col min="6407" max="6656" width="9" style="50"/>
    <col min="6657" max="6657" width="8.625" style="50" customWidth="1"/>
    <col min="6658" max="6661" width="14.625" style="50" customWidth="1"/>
    <col min="6662" max="6662" width="3.5" style="50" bestFit="1" customWidth="1"/>
    <col min="6663" max="6912" width="9" style="50"/>
    <col min="6913" max="6913" width="8.625" style="50" customWidth="1"/>
    <col min="6914" max="6917" width="14.625" style="50" customWidth="1"/>
    <col min="6918" max="6918" width="3.5" style="50" bestFit="1" customWidth="1"/>
    <col min="6919" max="7168" width="9" style="50"/>
    <col min="7169" max="7169" width="8.625" style="50" customWidth="1"/>
    <col min="7170" max="7173" width="14.625" style="50" customWidth="1"/>
    <col min="7174" max="7174" width="3.5" style="50" bestFit="1" customWidth="1"/>
    <col min="7175" max="7424" width="9" style="50"/>
    <col min="7425" max="7425" width="8.625" style="50" customWidth="1"/>
    <col min="7426" max="7429" width="14.625" style="50" customWidth="1"/>
    <col min="7430" max="7430" width="3.5" style="50" bestFit="1" customWidth="1"/>
    <col min="7431" max="7680" width="9" style="50"/>
    <col min="7681" max="7681" width="8.625" style="50" customWidth="1"/>
    <col min="7682" max="7685" width="14.625" style="50" customWidth="1"/>
    <col min="7686" max="7686" width="3.5" style="50" bestFit="1" customWidth="1"/>
    <col min="7687" max="7936" width="9" style="50"/>
    <col min="7937" max="7937" width="8.625" style="50" customWidth="1"/>
    <col min="7938" max="7941" width="14.625" style="50" customWidth="1"/>
    <col min="7942" max="7942" width="3.5" style="50" bestFit="1" customWidth="1"/>
    <col min="7943" max="8192" width="9" style="50"/>
    <col min="8193" max="8193" width="8.625" style="50" customWidth="1"/>
    <col min="8194" max="8197" width="14.625" style="50" customWidth="1"/>
    <col min="8198" max="8198" width="3.5" style="50" bestFit="1" customWidth="1"/>
    <col min="8199" max="8448" width="9" style="50"/>
    <col min="8449" max="8449" width="8.625" style="50" customWidth="1"/>
    <col min="8450" max="8453" width="14.625" style="50" customWidth="1"/>
    <col min="8454" max="8454" width="3.5" style="50" bestFit="1" customWidth="1"/>
    <col min="8455" max="8704" width="9" style="50"/>
    <col min="8705" max="8705" width="8.625" style="50" customWidth="1"/>
    <col min="8706" max="8709" width="14.625" style="50" customWidth="1"/>
    <col min="8710" max="8710" width="3.5" style="50" bestFit="1" customWidth="1"/>
    <col min="8711" max="8960" width="9" style="50"/>
    <col min="8961" max="8961" width="8.625" style="50" customWidth="1"/>
    <col min="8962" max="8965" width="14.625" style="50" customWidth="1"/>
    <col min="8966" max="8966" width="3.5" style="50" bestFit="1" customWidth="1"/>
    <col min="8967" max="9216" width="9" style="50"/>
    <col min="9217" max="9217" width="8.625" style="50" customWidth="1"/>
    <col min="9218" max="9221" width="14.625" style="50" customWidth="1"/>
    <col min="9222" max="9222" width="3.5" style="50" bestFit="1" customWidth="1"/>
    <col min="9223" max="9472" width="9" style="50"/>
    <col min="9473" max="9473" width="8.625" style="50" customWidth="1"/>
    <col min="9474" max="9477" width="14.625" style="50" customWidth="1"/>
    <col min="9478" max="9478" width="3.5" style="50" bestFit="1" customWidth="1"/>
    <col min="9479" max="9728" width="9" style="50"/>
    <col min="9729" max="9729" width="8.625" style="50" customWidth="1"/>
    <col min="9730" max="9733" width="14.625" style="50" customWidth="1"/>
    <col min="9734" max="9734" width="3.5" style="50" bestFit="1" customWidth="1"/>
    <col min="9735" max="9984" width="9" style="50"/>
    <col min="9985" max="9985" width="8.625" style="50" customWidth="1"/>
    <col min="9986" max="9989" width="14.625" style="50" customWidth="1"/>
    <col min="9990" max="9990" width="3.5" style="50" bestFit="1" customWidth="1"/>
    <col min="9991" max="10240" width="9" style="50"/>
    <col min="10241" max="10241" width="8.625" style="50" customWidth="1"/>
    <col min="10242" max="10245" width="14.625" style="50" customWidth="1"/>
    <col min="10246" max="10246" width="3.5" style="50" bestFit="1" customWidth="1"/>
    <col min="10247" max="10496" width="9" style="50"/>
    <col min="10497" max="10497" width="8.625" style="50" customWidth="1"/>
    <col min="10498" max="10501" width="14.625" style="50" customWidth="1"/>
    <col min="10502" max="10502" width="3.5" style="50" bestFit="1" customWidth="1"/>
    <col min="10503" max="10752" width="9" style="50"/>
    <col min="10753" max="10753" width="8.625" style="50" customWidth="1"/>
    <col min="10754" max="10757" width="14.625" style="50" customWidth="1"/>
    <col min="10758" max="10758" width="3.5" style="50" bestFit="1" customWidth="1"/>
    <col min="10759" max="11008" width="9" style="50"/>
    <col min="11009" max="11009" width="8.625" style="50" customWidth="1"/>
    <col min="11010" max="11013" width="14.625" style="50" customWidth="1"/>
    <col min="11014" max="11014" width="3.5" style="50" bestFit="1" customWidth="1"/>
    <col min="11015" max="11264" width="9" style="50"/>
    <col min="11265" max="11265" width="8.625" style="50" customWidth="1"/>
    <col min="11266" max="11269" width="14.625" style="50" customWidth="1"/>
    <col min="11270" max="11270" width="3.5" style="50" bestFit="1" customWidth="1"/>
    <col min="11271" max="11520" width="9" style="50"/>
    <col min="11521" max="11521" width="8.625" style="50" customWidth="1"/>
    <col min="11522" max="11525" width="14.625" style="50" customWidth="1"/>
    <col min="11526" max="11526" width="3.5" style="50" bestFit="1" customWidth="1"/>
    <col min="11527" max="11776" width="9" style="50"/>
    <col min="11777" max="11777" width="8.625" style="50" customWidth="1"/>
    <col min="11778" max="11781" width="14.625" style="50" customWidth="1"/>
    <col min="11782" max="11782" width="3.5" style="50" bestFit="1" customWidth="1"/>
    <col min="11783" max="12032" width="9" style="50"/>
    <col min="12033" max="12033" width="8.625" style="50" customWidth="1"/>
    <col min="12034" max="12037" width="14.625" style="50" customWidth="1"/>
    <col min="12038" max="12038" width="3.5" style="50" bestFit="1" customWidth="1"/>
    <col min="12039" max="12288" width="9" style="50"/>
    <col min="12289" max="12289" width="8.625" style="50" customWidth="1"/>
    <col min="12290" max="12293" width="14.625" style="50" customWidth="1"/>
    <col min="12294" max="12294" width="3.5" style="50" bestFit="1" customWidth="1"/>
    <col min="12295" max="12544" width="9" style="50"/>
    <col min="12545" max="12545" width="8.625" style="50" customWidth="1"/>
    <col min="12546" max="12549" width="14.625" style="50" customWidth="1"/>
    <col min="12550" max="12550" width="3.5" style="50" bestFit="1" customWidth="1"/>
    <col min="12551" max="12800" width="9" style="50"/>
    <col min="12801" max="12801" width="8.625" style="50" customWidth="1"/>
    <col min="12802" max="12805" width="14.625" style="50" customWidth="1"/>
    <col min="12806" max="12806" width="3.5" style="50" bestFit="1" customWidth="1"/>
    <col min="12807" max="13056" width="9" style="50"/>
    <col min="13057" max="13057" width="8.625" style="50" customWidth="1"/>
    <col min="13058" max="13061" width="14.625" style="50" customWidth="1"/>
    <col min="13062" max="13062" width="3.5" style="50" bestFit="1" customWidth="1"/>
    <col min="13063" max="13312" width="9" style="50"/>
    <col min="13313" max="13313" width="8.625" style="50" customWidth="1"/>
    <col min="13314" max="13317" width="14.625" style="50" customWidth="1"/>
    <col min="13318" max="13318" width="3.5" style="50" bestFit="1" customWidth="1"/>
    <col min="13319" max="13568" width="9" style="50"/>
    <col min="13569" max="13569" width="8.625" style="50" customWidth="1"/>
    <col min="13570" max="13573" width="14.625" style="50" customWidth="1"/>
    <col min="13574" max="13574" width="3.5" style="50" bestFit="1" customWidth="1"/>
    <col min="13575" max="13824" width="9" style="50"/>
    <col min="13825" max="13825" width="8.625" style="50" customWidth="1"/>
    <col min="13826" max="13829" width="14.625" style="50" customWidth="1"/>
    <col min="13830" max="13830" width="3.5" style="50" bestFit="1" customWidth="1"/>
    <col min="13831" max="14080" width="9" style="50"/>
    <col min="14081" max="14081" width="8.625" style="50" customWidth="1"/>
    <col min="14082" max="14085" width="14.625" style="50" customWidth="1"/>
    <col min="14086" max="14086" width="3.5" style="50" bestFit="1" customWidth="1"/>
    <col min="14087" max="14336" width="9" style="50"/>
    <col min="14337" max="14337" width="8.625" style="50" customWidth="1"/>
    <col min="14338" max="14341" width="14.625" style="50" customWidth="1"/>
    <col min="14342" max="14342" width="3.5" style="50" bestFit="1" customWidth="1"/>
    <col min="14343" max="14592" width="9" style="50"/>
    <col min="14593" max="14593" width="8.625" style="50" customWidth="1"/>
    <col min="14594" max="14597" width="14.625" style="50" customWidth="1"/>
    <col min="14598" max="14598" width="3.5" style="50" bestFit="1" customWidth="1"/>
    <col min="14599" max="14848" width="9" style="50"/>
    <col min="14849" max="14849" width="8.625" style="50" customWidth="1"/>
    <col min="14850" max="14853" width="14.625" style="50" customWidth="1"/>
    <col min="14854" max="14854" width="3.5" style="50" bestFit="1" customWidth="1"/>
    <col min="14855" max="15104" width="9" style="50"/>
    <col min="15105" max="15105" width="8.625" style="50" customWidth="1"/>
    <col min="15106" max="15109" width="14.625" style="50" customWidth="1"/>
    <col min="15110" max="15110" width="3.5" style="50" bestFit="1" customWidth="1"/>
    <col min="15111" max="15360" width="9" style="50"/>
    <col min="15361" max="15361" width="8.625" style="50" customWidth="1"/>
    <col min="15362" max="15365" width="14.625" style="50" customWidth="1"/>
    <col min="15366" max="15366" width="3.5" style="50" bestFit="1" customWidth="1"/>
    <col min="15367" max="15616" width="9" style="50"/>
    <col min="15617" max="15617" width="8.625" style="50" customWidth="1"/>
    <col min="15618" max="15621" width="14.625" style="50" customWidth="1"/>
    <col min="15622" max="15622" width="3.5" style="50" bestFit="1" customWidth="1"/>
    <col min="15623" max="15872" width="9" style="50"/>
    <col min="15873" max="15873" width="8.625" style="50" customWidth="1"/>
    <col min="15874" max="15877" width="14.625" style="50" customWidth="1"/>
    <col min="15878" max="15878" width="3.5" style="50" bestFit="1" customWidth="1"/>
    <col min="15879" max="16128" width="9" style="50"/>
    <col min="16129" max="16129" width="8.625" style="50" customWidth="1"/>
    <col min="16130" max="16133" width="14.625" style="50" customWidth="1"/>
    <col min="16134" max="16134" width="3.5" style="50" bestFit="1" customWidth="1"/>
    <col min="16135" max="16384" width="9" style="50"/>
  </cols>
  <sheetData>
    <row r="1" spans="1:6" ht="21.75" customHeight="1">
      <c r="A1" s="116" t="s">
        <v>90</v>
      </c>
      <c r="B1" s="116"/>
      <c r="C1" s="116"/>
      <c r="D1" s="116"/>
      <c r="E1" s="116"/>
      <c r="F1" s="116"/>
    </row>
    <row r="2" spans="1:6" ht="15.95" customHeight="1"/>
    <row r="3" spans="1:6" ht="15.95" customHeight="1">
      <c r="A3" s="76" t="s">
        <v>91</v>
      </c>
    </row>
    <row r="4" spans="1:6" ht="21" customHeight="1">
      <c r="A4" s="77" t="s">
        <v>92</v>
      </c>
      <c r="B4" s="77" t="s">
        <v>93</v>
      </c>
      <c r="C4" s="77" t="s">
        <v>94</v>
      </c>
      <c r="D4" s="77" t="s">
        <v>95</v>
      </c>
      <c r="E4" s="77" t="s">
        <v>96</v>
      </c>
    </row>
    <row r="5" spans="1:6" ht="21" customHeight="1">
      <c r="A5" s="77">
        <v>1</v>
      </c>
      <c r="B5" s="78" t="s">
        <v>97</v>
      </c>
      <c r="C5" s="78" t="s">
        <v>98</v>
      </c>
      <c r="D5" s="78" t="s">
        <v>99</v>
      </c>
      <c r="E5" s="78" t="s">
        <v>100</v>
      </c>
    </row>
    <row r="6" spans="1:6" ht="21" customHeight="1">
      <c r="A6" s="77">
        <v>2</v>
      </c>
      <c r="B6" s="78" t="s">
        <v>101</v>
      </c>
      <c r="C6" s="78" t="s">
        <v>102</v>
      </c>
      <c r="D6" s="78" t="s">
        <v>103</v>
      </c>
      <c r="E6" s="78" t="s">
        <v>104</v>
      </c>
    </row>
    <row r="7" spans="1:6" ht="21" customHeight="1">
      <c r="A7" s="77">
        <v>3</v>
      </c>
      <c r="B7" s="79" t="s">
        <v>105</v>
      </c>
      <c r="C7" s="80" t="s">
        <v>106</v>
      </c>
      <c r="D7" s="80" t="s">
        <v>39</v>
      </c>
      <c r="E7" s="79" t="s">
        <v>107</v>
      </c>
    </row>
    <row r="8" spans="1:6" ht="21" customHeight="1">
      <c r="A8" s="77">
        <v>4</v>
      </c>
      <c r="B8" s="79" t="s">
        <v>108</v>
      </c>
      <c r="C8" s="80" t="s">
        <v>109</v>
      </c>
      <c r="D8" s="80" t="s">
        <v>110</v>
      </c>
      <c r="E8" s="79" t="s">
        <v>111</v>
      </c>
    </row>
    <row r="9" spans="1:6" ht="21" customHeight="1">
      <c r="A9" s="77">
        <v>5</v>
      </c>
      <c r="B9" s="79" t="s">
        <v>112</v>
      </c>
      <c r="C9" s="79" t="s">
        <v>113</v>
      </c>
      <c r="D9" s="79" t="s">
        <v>114</v>
      </c>
      <c r="E9" s="79" t="s">
        <v>115</v>
      </c>
    </row>
    <row r="10" spans="1:6" ht="21" customHeight="1">
      <c r="A10" s="77">
        <v>6</v>
      </c>
      <c r="B10" s="79" t="s">
        <v>116</v>
      </c>
      <c r="C10" s="80" t="s">
        <v>34</v>
      </c>
      <c r="D10" s="80" t="s">
        <v>117</v>
      </c>
      <c r="E10" s="80" t="s">
        <v>118</v>
      </c>
    </row>
    <row r="11" spans="1:6" ht="21" customHeight="1">
      <c r="A11" s="77">
        <v>7</v>
      </c>
      <c r="B11" s="79" t="s">
        <v>119</v>
      </c>
      <c r="C11" s="79" t="s">
        <v>120</v>
      </c>
      <c r="D11" s="79" t="s">
        <v>121</v>
      </c>
      <c r="E11" s="79" t="s">
        <v>37</v>
      </c>
    </row>
    <row r="12" spans="1:6" ht="21" customHeight="1">
      <c r="A12" s="77">
        <v>8</v>
      </c>
      <c r="B12" s="79" t="s">
        <v>122</v>
      </c>
      <c r="C12" s="79" t="s">
        <v>40</v>
      </c>
      <c r="D12" s="79" t="s">
        <v>35</v>
      </c>
      <c r="E12" s="79" t="s">
        <v>123</v>
      </c>
    </row>
    <row r="13" spans="1:6" ht="21" customHeight="1">
      <c r="A13" s="77">
        <v>9</v>
      </c>
      <c r="B13" s="79" t="s">
        <v>124</v>
      </c>
      <c r="C13" s="79" t="s">
        <v>125</v>
      </c>
      <c r="D13" s="79" t="s">
        <v>126</v>
      </c>
      <c r="E13" s="79" t="s">
        <v>127</v>
      </c>
    </row>
    <row r="14" spans="1:6" ht="21" customHeight="1" thickBot="1">
      <c r="A14" s="77">
        <v>10</v>
      </c>
      <c r="B14" s="81"/>
      <c r="C14" s="82" t="s">
        <v>128</v>
      </c>
      <c r="D14" s="80" t="s">
        <v>36</v>
      </c>
      <c r="E14" s="80" t="s">
        <v>38</v>
      </c>
    </row>
    <row r="15" spans="1:6" ht="21" customHeight="1" thickBot="1">
      <c r="A15" s="83" t="s">
        <v>0</v>
      </c>
      <c r="B15" s="84" t="s">
        <v>129</v>
      </c>
      <c r="C15" s="84" t="s">
        <v>120</v>
      </c>
      <c r="D15" s="84" t="s">
        <v>130</v>
      </c>
      <c r="E15" s="84" t="s">
        <v>115</v>
      </c>
      <c r="F15" s="85">
        <v>39</v>
      </c>
    </row>
    <row r="16" spans="1:6" ht="21" customHeight="1"/>
  </sheetData>
  <mergeCells count="1">
    <mergeCell ref="A1:F1"/>
  </mergeCells>
  <phoneticPr fontId="1"/>
  <printOptions horizontalCentered="1" verticalCentered="1"/>
  <pageMargins left="0.48" right="0.25" top="0.47" bottom="0.36" header="0.28999999999999998" footer="0.3"/>
  <pageSetup paperSize="9" orientation="landscape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workbookViewId="0">
      <selection activeCell="G15" sqref="G15"/>
    </sheetView>
  </sheetViews>
  <sheetFormatPr defaultRowHeight="13.5"/>
  <cols>
    <col min="1" max="1" width="25.875" style="4" customWidth="1"/>
    <col min="2" max="2" width="8.375" style="3" customWidth="1"/>
    <col min="3" max="10" width="14.125" style="3" customWidth="1"/>
    <col min="11" max="256" width="9" style="5"/>
    <col min="257" max="257" width="25.875" style="5" customWidth="1"/>
    <col min="258" max="258" width="8.375" style="5" customWidth="1"/>
    <col min="259" max="266" width="14.125" style="5" customWidth="1"/>
    <col min="267" max="512" width="9" style="5"/>
    <col min="513" max="513" width="25.875" style="5" customWidth="1"/>
    <col min="514" max="514" width="8.375" style="5" customWidth="1"/>
    <col min="515" max="522" width="14.125" style="5" customWidth="1"/>
    <col min="523" max="768" width="9" style="5"/>
    <col min="769" max="769" width="25.875" style="5" customWidth="1"/>
    <col min="770" max="770" width="8.375" style="5" customWidth="1"/>
    <col min="771" max="778" width="14.125" style="5" customWidth="1"/>
    <col min="779" max="1024" width="9" style="5"/>
    <col min="1025" max="1025" width="25.875" style="5" customWidth="1"/>
    <col min="1026" max="1026" width="8.375" style="5" customWidth="1"/>
    <col min="1027" max="1034" width="14.125" style="5" customWidth="1"/>
    <col min="1035" max="1280" width="9" style="5"/>
    <col min="1281" max="1281" width="25.875" style="5" customWidth="1"/>
    <col min="1282" max="1282" width="8.375" style="5" customWidth="1"/>
    <col min="1283" max="1290" width="14.125" style="5" customWidth="1"/>
    <col min="1291" max="1536" width="9" style="5"/>
    <col min="1537" max="1537" width="25.875" style="5" customWidth="1"/>
    <col min="1538" max="1538" width="8.375" style="5" customWidth="1"/>
    <col min="1539" max="1546" width="14.125" style="5" customWidth="1"/>
    <col min="1547" max="1792" width="9" style="5"/>
    <col min="1793" max="1793" width="25.875" style="5" customWidth="1"/>
    <col min="1794" max="1794" width="8.375" style="5" customWidth="1"/>
    <col min="1795" max="1802" width="14.125" style="5" customWidth="1"/>
    <col min="1803" max="2048" width="9" style="5"/>
    <col min="2049" max="2049" width="25.875" style="5" customWidth="1"/>
    <col min="2050" max="2050" width="8.375" style="5" customWidth="1"/>
    <col min="2051" max="2058" width="14.125" style="5" customWidth="1"/>
    <col min="2059" max="2304" width="9" style="5"/>
    <col min="2305" max="2305" width="25.875" style="5" customWidth="1"/>
    <col min="2306" max="2306" width="8.375" style="5" customWidth="1"/>
    <col min="2307" max="2314" width="14.125" style="5" customWidth="1"/>
    <col min="2315" max="2560" width="9" style="5"/>
    <col min="2561" max="2561" width="25.875" style="5" customWidth="1"/>
    <col min="2562" max="2562" width="8.375" style="5" customWidth="1"/>
    <col min="2563" max="2570" width="14.125" style="5" customWidth="1"/>
    <col min="2571" max="2816" width="9" style="5"/>
    <col min="2817" max="2817" width="25.875" style="5" customWidth="1"/>
    <col min="2818" max="2818" width="8.375" style="5" customWidth="1"/>
    <col min="2819" max="2826" width="14.125" style="5" customWidth="1"/>
    <col min="2827" max="3072" width="9" style="5"/>
    <col min="3073" max="3073" width="25.875" style="5" customWidth="1"/>
    <col min="3074" max="3074" width="8.375" style="5" customWidth="1"/>
    <col min="3075" max="3082" width="14.125" style="5" customWidth="1"/>
    <col min="3083" max="3328" width="9" style="5"/>
    <col min="3329" max="3329" width="25.875" style="5" customWidth="1"/>
    <col min="3330" max="3330" width="8.375" style="5" customWidth="1"/>
    <col min="3331" max="3338" width="14.125" style="5" customWidth="1"/>
    <col min="3339" max="3584" width="9" style="5"/>
    <col min="3585" max="3585" width="25.875" style="5" customWidth="1"/>
    <col min="3586" max="3586" width="8.375" style="5" customWidth="1"/>
    <col min="3587" max="3594" width="14.125" style="5" customWidth="1"/>
    <col min="3595" max="3840" width="9" style="5"/>
    <col min="3841" max="3841" width="25.875" style="5" customWidth="1"/>
    <col min="3842" max="3842" width="8.375" style="5" customWidth="1"/>
    <col min="3843" max="3850" width="14.125" style="5" customWidth="1"/>
    <col min="3851" max="4096" width="9" style="5"/>
    <col min="4097" max="4097" width="25.875" style="5" customWidth="1"/>
    <col min="4098" max="4098" width="8.375" style="5" customWidth="1"/>
    <col min="4099" max="4106" width="14.125" style="5" customWidth="1"/>
    <col min="4107" max="4352" width="9" style="5"/>
    <col min="4353" max="4353" width="25.875" style="5" customWidth="1"/>
    <col min="4354" max="4354" width="8.375" style="5" customWidth="1"/>
    <col min="4355" max="4362" width="14.125" style="5" customWidth="1"/>
    <col min="4363" max="4608" width="9" style="5"/>
    <col min="4609" max="4609" width="25.875" style="5" customWidth="1"/>
    <col min="4610" max="4610" width="8.375" style="5" customWidth="1"/>
    <col min="4611" max="4618" width="14.125" style="5" customWidth="1"/>
    <col min="4619" max="4864" width="9" style="5"/>
    <col min="4865" max="4865" width="25.875" style="5" customWidth="1"/>
    <col min="4866" max="4866" width="8.375" style="5" customWidth="1"/>
    <col min="4867" max="4874" width="14.125" style="5" customWidth="1"/>
    <col min="4875" max="5120" width="9" style="5"/>
    <col min="5121" max="5121" width="25.875" style="5" customWidth="1"/>
    <col min="5122" max="5122" width="8.375" style="5" customWidth="1"/>
    <col min="5123" max="5130" width="14.125" style="5" customWidth="1"/>
    <col min="5131" max="5376" width="9" style="5"/>
    <col min="5377" max="5377" width="25.875" style="5" customWidth="1"/>
    <col min="5378" max="5378" width="8.375" style="5" customWidth="1"/>
    <col min="5379" max="5386" width="14.125" style="5" customWidth="1"/>
    <col min="5387" max="5632" width="9" style="5"/>
    <col min="5633" max="5633" width="25.875" style="5" customWidth="1"/>
    <col min="5634" max="5634" width="8.375" style="5" customWidth="1"/>
    <col min="5635" max="5642" width="14.125" style="5" customWidth="1"/>
    <col min="5643" max="5888" width="9" style="5"/>
    <col min="5889" max="5889" width="25.875" style="5" customWidth="1"/>
    <col min="5890" max="5890" width="8.375" style="5" customWidth="1"/>
    <col min="5891" max="5898" width="14.125" style="5" customWidth="1"/>
    <col min="5899" max="6144" width="9" style="5"/>
    <col min="6145" max="6145" width="25.875" style="5" customWidth="1"/>
    <col min="6146" max="6146" width="8.375" style="5" customWidth="1"/>
    <col min="6147" max="6154" width="14.125" style="5" customWidth="1"/>
    <col min="6155" max="6400" width="9" style="5"/>
    <col min="6401" max="6401" width="25.875" style="5" customWidth="1"/>
    <col min="6402" max="6402" width="8.375" style="5" customWidth="1"/>
    <col min="6403" max="6410" width="14.125" style="5" customWidth="1"/>
    <col min="6411" max="6656" width="9" style="5"/>
    <col min="6657" max="6657" width="25.875" style="5" customWidth="1"/>
    <col min="6658" max="6658" width="8.375" style="5" customWidth="1"/>
    <col min="6659" max="6666" width="14.125" style="5" customWidth="1"/>
    <col min="6667" max="6912" width="9" style="5"/>
    <col min="6913" max="6913" width="25.875" style="5" customWidth="1"/>
    <col min="6914" max="6914" width="8.375" style="5" customWidth="1"/>
    <col min="6915" max="6922" width="14.125" style="5" customWidth="1"/>
    <col min="6923" max="7168" width="9" style="5"/>
    <col min="7169" max="7169" width="25.875" style="5" customWidth="1"/>
    <col min="7170" max="7170" width="8.375" style="5" customWidth="1"/>
    <col min="7171" max="7178" width="14.125" style="5" customWidth="1"/>
    <col min="7179" max="7424" width="9" style="5"/>
    <col min="7425" max="7425" width="25.875" style="5" customWidth="1"/>
    <col min="7426" max="7426" width="8.375" style="5" customWidth="1"/>
    <col min="7427" max="7434" width="14.125" style="5" customWidth="1"/>
    <col min="7435" max="7680" width="9" style="5"/>
    <col min="7681" max="7681" width="25.875" style="5" customWidth="1"/>
    <col min="7682" max="7682" width="8.375" style="5" customWidth="1"/>
    <col min="7683" max="7690" width="14.125" style="5" customWidth="1"/>
    <col min="7691" max="7936" width="9" style="5"/>
    <col min="7937" max="7937" width="25.875" style="5" customWidth="1"/>
    <col min="7938" max="7938" width="8.375" style="5" customWidth="1"/>
    <col min="7939" max="7946" width="14.125" style="5" customWidth="1"/>
    <col min="7947" max="8192" width="9" style="5"/>
    <col min="8193" max="8193" width="25.875" style="5" customWidth="1"/>
    <col min="8194" max="8194" width="8.375" style="5" customWidth="1"/>
    <col min="8195" max="8202" width="14.125" style="5" customWidth="1"/>
    <col min="8203" max="8448" width="9" style="5"/>
    <col min="8449" max="8449" width="25.875" style="5" customWidth="1"/>
    <col min="8450" max="8450" width="8.375" style="5" customWidth="1"/>
    <col min="8451" max="8458" width="14.125" style="5" customWidth="1"/>
    <col min="8459" max="8704" width="9" style="5"/>
    <col min="8705" max="8705" width="25.875" style="5" customWidth="1"/>
    <col min="8706" max="8706" width="8.375" style="5" customWidth="1"/>
    <col min="8707" max="8714" width="14.125" style="5" customWidth="1"/>
    <col min="8715" max="8960" width="9" style="5"/>
    <col min="8961" max="8961" width="25.875" style="5" customWidth="1"/>
    <col min="8962" max="8962" width="8.375" style="5" customWidth="1"/>
    <col min="8963" max="8970" width="14.125" style="5" customWidth="1"/>
    <col min="8971" max="9216" width="9" style="5"/>
    <col min="9217" max="9217" width="25.875" style="5" customWidth="1"/>
    <col min="9218" max="9218" width="8.375" style="5" customWidth="1"/>
    <col min="9219" max="9226" width="14.125" style="5" customWidth="1"/>
    <col min="9227" max="9472" width="9" style="5"/>
    <col min="9473" max="9473" width="25.875" style="5" customWidth="1"/>
    <col min="9474" max="9474" width="8.375" style="5" customWidth="1"/>
    <col min="9475" max="9482" width="14.125" style="5" customWidth="1"/>
    <col min="9483" max="9728" width="9" style="5"/>
    <col min="9729" max="9729" width="25.875" style="5" customWidth="1"/>
    <col min="9730" max="9730" width="8.375" style="5" customWidth="1"/>
    <col min="9731" max="9738" width="14.125" style="5" customWidth="1"/>
    <col min="9739" max="9984" width="9" style="5"/>
    <col min="9985" max="9985" width="25.875" style="5" customWidth="1"/>
    <col min="9986" max="9986" width="8.375" style="5" customWidth="1"/>
    <col min="9987" max="9994" width="14.125" style="5" customWidth="1"/>
    <col min="9995" max="10240" width="9" style="5"/>
    <col min="10241" max="10241" width="25.875" style="5" customWidth="1"/>
    <col min="10242" max="10242" width="8.375" style="5" customWidth="1"/>
    <col min="10243" max="10250" width="14.125" style="5" customWidth="1"/>
    <col min="10251" max="10496" width="9" style="5"/>
    <col min="10497" max="10497" width="25.875" style="5" customWidth="1"/>
    <col min="10498" max="10498" width="8.375" style="5" customWidth="1"/>
    <col min="10499" max="10506" width="14.125" style="5" customWidth="1"/>
    <col min="10507" max="10752" width="9" style="5"/>
    <col min="10753" max="10753" width="25.875" style="5" customWidth="1"/>
    <col min="10754" max="10754" width="8.375" style="5" customWidth="1"/>
    <col min="10755" max="10762" width="14.125" style="5" customWidth="1"/>
    <col min="10763" max="11008" width="9" style="5"/>
    <col min="11009" max="11009" width="25.875" style="5" customWidth="1"/>
    <col min="11010" max="11010" width="8.375" style="5" customWidth="1"/>
    <col min="11011" max="11018" width="14.125" style="5" customWidth="1"/>
    <col min="11019" max="11264" width="9" style="5"/>
    <col min="11265" max="11265" width="25.875" style="5" customWidth="1"/>
    <col min="11266" max="11266" width="8.375" style="5" customWidth="1"/>
    <col min="11267" max="11274" width="14.125" style="5" customWidth="1"/>
    <col min="11275" max="11520" width="9" style="5"/>
    <col min="11521" max="11521" width="25.875" style="5" customWidth="1"/>
    <col min="11522" max="11522" width="8.375" style="5" customWidth="1"/>
    <col min="11523" max="11530" width="14.125" style="5" customWidth="1"/>
    <col min="11531" max="11776" width="9" style="5"/>
    <col min="11777" max="11777" width="25.875" style="5" customWidth="1"/>
    <col min="11778" max="11778" width="8.375" style="5" customWidth="1"/>
    <col min="11779" max="11786" width="14.125" style="5" customWidth="1"/>
    <col min="11787" max="12032" width="9" style="5"/>
    <col min="12033" max="12033" width="25.875" style="5" customWidth="1"/>
    <col min="12034" max="12034" width="8.375" style="5" customWidth="1"/>
    <col min="12035" max="12042" width="14.125" style="5" customWidth="1"/>
    <col min="12043" max="12288" width="9" style="5"/>
    <col min="12289" max="12289" width="25.875" style="5" customWidth="1"/>
    <col min="12290" max="12290" width="8.375" style="5" customWidth="1"/>
    <col min="12291" max="12298" width="14.125" style="5" customWidth="1"/>
    <col min="12299" max="12544" width="9" style="5"/>
    <col min="12545" max="12545" width="25.875" style="5" customWidth="1"/>
    <col min="12546" max="12546" width="8.375" style="5" customWidth="1"/>
    <col min="12547" max="12554" width="14.125" style="5" customWidth="1"/>
    <col min="12555" max="12800" width="9" style="5"/>
    <col min="12801" max="12801" width="25.875" style="5" customWidth="1"/>
    <col min="12802" max="12802" width="8.375" style="5" customWidth="1"/>
    <col min="12803" max="12810" width="14.125" style="5" customWidth="1"/>
    <col min="12811" max="13056" width="9" style="5"/>
    <col min="13057" max="13057" width="25.875" style="5" customWidth="1"/>
    <col min="13058" max="13058" width="8.375" style="5" customWidth="1"/>
    <col min="13059" max="13066" width="14.125" style="5" customWidth="1"/>
    <col min="13067" max="13312" width="9" style="5"/>
    <col min="13313" max="13313" width="25.875" style="5" customWidth="1"/>
    <col min="13314" max="13314" width="8.375" style="5" customWidth="1"/>
    <col min="13315" max="13322" width="14.125" style="5" customWidth="1"/>
    <col min="13323" max="13568" width="9" style="5"/>
    <col min="13569" max="13569" width="25.875" style="5" customWidth="1"/>
    <col min="13570" max="13570" width="8.375" style="5" customWidth="1"/>
    <col min="13571" max="13578" width="14.125" style="5" customWidth="1"/>
    <col min="13579" max="13824" width="9" style="5"/>
    <col min="13825" max="13825" width="25.875" style="5" customWidth="1"/>
    <col min="13826" max="13826" width="8.375" style="5" customWidth="1"/>
    <col min="13827" max="13834" width="14.125" style="5" customWidth="1"/>
    <col min="13835" max="14080" width="9" style="5"/>
    <col min="14081" max="14081" width="25.875" style="5" customWidth="1"/>
    <col min="14082" max="14082" width="8.375" style="5" customWidth="1"/>
    <col min="14083" max="14090" width="14.125" style="5" customWidth="1"/>
    <col min="14091" max="14336" width="9" style="5"/>
    <col min="14337" max="14337" width="25.875" style="5" customWidth="1"/>
    <col min="14338" max="14338" width="8.375" style="5" customWidth="1"/>
    <col min="14339" max="14346" width="14.125" style="5" customWidth="1"/>
    <col min="14347" max="14592" width="9" style="5"/>
    <col min="14593" max="14593" width="25.875" style="5" customWidth="1"/>
    <col min="14594" max="14594" width="8.375" style="5" customWidth="1"/>
    <col min="14595" max="14602" width="14.125" style="5" customWidth="1"/>
    <col min="14603" max="14848" width="9" style="5"/>
    <col min="14849" max="14849" width="25.875" style="5" customWidth="1"/>
    <col min="14850" max="14850" width="8.375" style="5" customWidth="1"/>
    <col min="14851" max="14858" width="14.125" style="5" customWidth="1"/>
    <col min="14859" max="15104" width="9" style="5"/>
    <col min="15105" max="15105" width="25.875" style="5" customWidth="1"/>
    <col min="15106" max="15106" width="8.375" style="5" customWidth="1"/>
    <col min="15107" max="15114" width="14.125" style="5" customWidth="1"/>
    <col min="15115" max="15360" width="9" style="5"/>
    <col min="15361" max="15361" width="25.875" style="5" customWidth="1"/>
    <col min="15362" max="15362" width="8.375" style="5" customWidth="1"/>
    <col min="15363" max="15370" width="14.125" style="5" customWidth="1"/>
    <col min="15371" max="15616" width="9" style="5"/>
    <col min="15617" max="15617" width="25.875" style="5" customWidth="1"/>
    <col min="15618" max="15618" width="8.375" style="5" customWidth="1"/>
    <col min="15619" max="15626" width="14.125" style="5" customWidth="1"/>
    <col min="15627" max="15872" width="9" style="5"/>
    <col min="15873" max="15873" width="25.875" style="5" customWidth="1"/>
    <col min="15874" max="15874" width="8.375" style="5" customWidth="1"/>
    <col min="15875" max="15882" width="14.125" style="5" customWidth="1"/>
    <col min="15883" max="16128" width="9" style="5"/>
    <col min="16129" max="16129" width="25.875" style="5" customWidth="1"/>
    <col min="16130" max="16130" width="8.375" style="5" customWidth="1"/>
    <col min="16131" max="16138" width="14.125" style="5" customWidth="1"/>
    <col min="16139" max="16384" width="9" style="5"/>
  </cols>
  <sheetData>
    <row r="1" spans="1:13" ht="21.75" customHeight="1">
      <c r="A1" s="2" t="s">
        <v>131</v>
      </c>
    </row>
    <row r="3" spans="1:13" s="7" customFormat="1" ht="18" customHeight="1">
      <c r="A3" s="117" t="s">
        <v>132</v>
      </c>
      <c r="B3" s="117"/>
      <c r="C3" s="117"/>
      <c r="D3" s="6"/>
      <c r="E3" s="6"/>
      <c r="F3" s="6"/>
      <c r="G3" s="6"/>
      <c r="H3" s="6"/>
      <c r="I3" s="6"/>
      <c r="J3" s="6"/>
    </row>
    <row r="4" spans="1:13" s="7" customFormat="1" ht="18" customHeight="1">
      <c r="A4" s="8"/>
      <c r="B4" s="115"/>
      <c r="C4" s="118" t="s">
        <v>133</v>
      </c>
      <c r="D4" s="119"/>
      <c r="E4" s="118" t="s">
        <v>134</v>
      </c>
      <c r="F4" s="119"/>
      <c r="G4" s="118" t="s">
        <v>135</v>
      </c>
      <c r="H4" s="119"/>
      <c r="I4" s="118" t="s">
        <v>136</v>
      </c>
      <c r="J4" s="119"/>
    </row>
    <row r="5" spans="1:13" s="7" customFormat="1" ht="18" customHeight="1">
      <c r="A5" s="9" t="s">
        <v>236</v>
      </c>
      <c r="B5" s="10" t="s">
        <v>1</v>
      </c>
      <c r="C5" s="18" t="s">
        <v>137</v>
      </c>
      <c r="D5" s="18" t="s">
        <v>138</v>
      </c>
      <c r="E5" s="18" t="s">
        <v>139</v>
      </c>
      <c r="F5" s="18" t="s">
        <v>140</v>
      </c>
      <c r="G5" s="18" t="s">
        <v>141</v>
      </c>
      <c r="H5" s="18" t="s">
        <v>142</v>
      </c>
      <c r="I5" s="18" t="s">
        <v>143</v>
      </c>
      <c r="J5" s="18" t="s">
        <v>144</v>
      </c>
    </row>
    <row r="6" spans="1:13" s="7" customFormat="1" ht="18" customHeight="1">
      <c r="A6" s="9" t="s">
        <v>145</v>
      </c>
      <c r="B6" s="10" t="s">
        <v>2</v>
      </c>
      <c r="C6" s="18" t="s">
        <v>137</v>
      </c>
      <c r="D6" s="18" t="s">
        <v>138</v>
      </c>
      <c r="E6" s="18" t="s">
        <v>139</v>
      </c>
      <c r="F6" s="18" t="s">
        <v>140</v>
      </c>
      <c r="G6" s="189" t="s">
        <v>237</v>
      </c>
      <c r="H6" s="18" t="s">
        <v>146</v>
      </c>
      <c r="I6" s="18" t="s">
        <v>143</v>
      </c>
      <c r="J6" s="18" t="s">
        <v>147</v>
      </c>
    </row>
    <row r="7" spans="1:13" s="7" customFormat="1" ht="18" customHeight="1">
      <c r="A7" s="9" t="s">
        <v>238</v>
      </c>
      <c r="B7" s="10" t="s">
        <v>148</v>
      </c>
      <c r="C7" s="18" t="s">
        <v>137</v>
      </c>
      <c r="D7" s="18" t="s">
        <v>138</v>
      </c>
      <c r="E7" s="18" t="s">
        <v>139</v>
      </c>
      <c r="F7" s="18" t="s">
        <v>140</v>
      </c>
      <c r="G7" s="18" t="s">
        <v>141</v>
      </c>
      <c r="H7" s="189" t="s">
        <v>237</v>
      </c>
      <c r="I7" s="18" t="s">
        <v>143</v>
      </c>
      <c r="J7" s="18" t="s">
        <v>147</v>
      </c>
    </row>
    <row r="8" spans="1:13" s="7" customFormat="1" ht="18" customHeight="1">
      <c r="A8" s="86" t="s">
        <v>239</v>
      </c>
      <c r="B8" s="10" t="s">
        <v>3</v>
      </c>
      <c r="C8" s="18" t="s">
        <v>137</v>
      </c>
      <c r="D8" s="18" t="s">
        <v>138</v>
      </c>
      <c r="E8" s="18" t="s">
        <v>139</v>
      </c>
      <c r="F8" s="18" t="s">
        <v>140</v>
      </c>
      <c r="G8" s="18" t="s">
        <v>141</v>
      </c>
      <c r="H8" s="18" t="s">
        <v>149</v>
      </c>
      <c r="I8" s="18" t="s">
        <v>143</v>
      </c>
      <c r="J8" s="18" t="s">
        <v>150</v>
      </c>
    </row>
    <row r="9" spans="1:13" s="7" customFormat="1" ht="18" customHeight="1">
      <c r="A9" s="190" t="s">
        <v>240</v>
      </c>
      <c r="B9" s="191" t="s">
        <v>241</v>
      </c>
      <c r="C9" s="18"/>
      <c r="D9" s="18"/>
      <c r="E9" s="18"/>
      <c r="F9" s="18"/>
      <c r="G9" s="18"/>
      <c r="H9" s="18"/>
      <c r="I9" s="18"/>
      <c r="J9" s="18"/>
    </row>
    <row r="10" spans="1:13" s="7" customFormat="1" ht="18" customHeight="1">
      <c r="A10" s="190" t="s">
        <v>242</v>
      </c>
      <c r="B10" s="10" t="s">
        <v>4</v>
      </c>
      <c r="C10" s="18" t="s">
        <v>151</v>
      </c>
      <c r="D10" s="18" t="s">
        <v>151</v>
      </c>
      <c r="E10" s="18" t="s">
        <v>151</v>
      </c>
      <c r="F10" s="18" t="s">
        <v>151</v>
      </c>
      <c r="G10" s="18" t="s">
        <v>141</v>
      </c>
      <c r="H10" s="18" t="s">
        <v>142</v>
      </c>
      <c r="I10" s="18" t="s">
        <v>143</v>
      </c>
      <c r="J10" s="18" t="s">
        <v>147</v>
      </c>
    </row>
    <row r="11" spans="1:13" s="7" customFormat="1" ht="18" customHeight="1">
      <c r="A11" s="190" t="s">
        <v>243</v>
      </c>
      <c r="B11" s="10" t="s">
        <v>241</v>
      </c>
      <c r="C11" s="18"/>
      <c r="D11" s="18"/>
      <c r="E11" s="18"/>
      <c r="F11" s="18"/>
      <c r="G11" s="18"/>
      <c r="H11" s="18"/>
      <c r="I11" s="18"/>
      <c r="J11" s="18"/>
    </row>
    <row r="13" spans="1:13">
      <c r="A13" s="19" t="s">
        <v>244</v>
      </c>
      <c r="B13" s="20" t="s">
        <v>152</v>
      </c>
      <c r="E13" s="20"/>
      <c r="K13" s="3"/>
      <c r="L13" s="87"/>
    </row>
    <row r="14" spans="1:13">
      <c r="A14" s="19" t="s">
        <v>153</v>
      </c>
      <c r="B14" s="4" t="s">
        <v>13</v>
      </c>
      <c r="E14" s="20"/>
      <c r="K14" s="4"/>
    </row>
    <row r="15" spans="1:13">
      <c r="B15" s="4" t="s">
        <v>32</v>
      </c>
      <c r="K15" s="3"/>
      <c r="L15" s="3"/>
      <c r="M15" s="4"/>
    </row>
    <row r="16" spans="1:13">
      <c r="B16" s="4" t="s">
        <v>33</v>
      </c>
      <c r="K16" s="3"/>
      <c r="L16" s="3"/>
      <c r="M16" s="4"/>
    </row>
    <row r="17" spans="1:13">
      <c r="B17" s="4" t="s">
        <v>154</v>
      </c>
      <c r="K17" s="3"/>
      <c r="L17" s="3"/>
      <c r="M17" s="4"/>
    </row>
    <row r="18" spans="1:13">
      <c r="B18" s="4" t="s">
        <v>14</v>
      </c>
      <c r="K18" s="3"/>
      <c r="L18" s="3"/>
      <c r="M18" s="4"/>
    </row>
    <row r="19" spans="1:13">
      <c r="B19" s="4" t="s">
        <v>155</v>
      </c>
      <c r="K19" s="3"/>
      <c r="L19" s="3"/>
      <c r="M19" s="4"/>
    </row>
    <row r="20" spans="1:13">
      <c r="A20" s="22" t="s">
        <v>244</v>
      </c>
      <c r="B20" s="20" t="s">
        <v>156</v>
      </c>
      <c r="K20" s="3"/>
      <c r="L20" s="3"/>
      <c r="M20" s="4"/>
    </row>
    <row r="21" spans="1:13">
      <c r="A21" s="22" t="s">
        <v>244</v>
      </c>
      <c r="B21" s="4" t="s">
        <v>157</v>
      </c>
      <c r="K21" s="3"/>
      <c r="L21" s="3"/>
      <c r="M21" s="4"/>
    </row>
    <row r="22" spans="1:13">
      <c r="A22" s="192" t="s">
        <v>244</v>
      </c>
      <c r="B22" s="193" t="s">
        <v>158</v>
      </c>
      <c r="C22" s="194"/>
      <c r="D22" s="194"/>
      <c r="K22" s="3"/>
      <c r="L22" s="3"/>
      <c r="M22" s="4"/>
    </row>
    <row r="23" spans="1:13">
      <c r="A23" s="195" t="s">
        <v>244</v>
      </c>
      <c r="B23" s="196" t="s">
        <v>245</v>
      </c>
    </row>
    <row r="24" spans="1:13">
      <c r="B24" s="4"/>
    </row>
  </sheetData>
  <mergeCells count="5">
    <mergeCell ref="A3:C3"/>
    <mergeCell ref="C4:D4"/>
    <mergeCell ref="E4:F4"/>
    <mergeCell ref="G4:H4"/>
    <mergeCell ref="I4:J4"/>
  </mergeCells>
  <phoneticPr fontId="1"/>
  <printOptions horizontalCentered="1" verticalCentered="1"/>
  <pageMargins left="0.78740157480314965" right="0.31" top="0.68" bottom="0.5" header="0.51181102362204722" footer="0.27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workbookViewId="0">
      <selection activeCell="G15" sqref="G15"/>
    </sheetView>
  </sheetViews>
  <sheetFormatPr defaultRowHeight="14.25"/>
  <cols>
    <col min="1" max="1" width="9" style="13"/>
    <col min="2" max="8" width="11.625" style="13" customWidth="1"/>
    <col min="9" max="9" width="11.625" style="34" customWidth="1"/>
    <col min="10" max="10" width="11.625" style="13" customWidth="1"/>
    <col min="11" max="11" width="11.75" style="13" customWidth="1"/>
    <col min="12" max="257" width="9" style="34"/>
    <col min="258" max="266" width="11.625" style="34" customWidth="1"/>
    <col min="267" max="267" width="11.75" style="34" customWidth="1"/>
    <col min="268" max="513" width="9" style="34"/>
    <col min="514" max="522" width="11.625" style="34" customWidth="1"/>
    <col min="523" max="523" width="11.75" style="34" customWidth="1"/>
    <col min="524" max="769" width="9" style="34"/>
    <col min="770" max="778" width="11.625" style="34" customWidth="1"/>
    <col min="779" max="779" width="11.75" style="34" customWidth="1"/>
    <col min="780" max="1025" width="9" style="34"/>
    <col min="1026" max="1034" width="11.625" style="34" customWidth="1"/>
    <col min="1035" max="1035" width="11.75" style="34" customWidth="1"/>
    <col min="1036" max="1281" width="9" style="34"/>
    <col min="1282" max="1290" width="11.625" style="34" customWidth="1"/>
    <col min="1291" max="1291" width="11.75" style="34" customWidth="1"/>
    <col min="1292" max="1537" width="9" style="34"/>
    <col min="1538" max="1546" width="11.625" style="34" customWidth="1"/>
    <col min="1547" max="1547" width="11.75" style="34" customWidth="1"/>
    <col min="1548" max="1793" width="9" style="34"/>
    <col min="1794" max="1802" width="11.625" style="34" customWidth="1"/>
    <col min="1803" max="1803" width="11.75" style="34" customWidth="1"/>
    <col min="1804" max="2049" width="9" style="34"/>
    <col min="2050" max="2058" width="11.625" style="34" customWidth="1"/>
    <col min="2059" max="2059" width="11.75" style="34" customWidth="1"/>
    <col min="2060" max="2305" width="9" style="34"/>
    <col min="2306" max="2314" width="11.625" style="34" customWidth="1"/>
    <col min="2315" max="2315" width="11.75" style="34" customWidth="1"/>
    <col min="2316" max="2561" width="9" style="34"/>
    <col min="2562" max="2570" width="11.625" style="34" customWidth="1"/>
    <col min="2571" max="2571" width="11.75" style="34" customWidth="1"/>
    <col min="2572" max="2817" width="9" style="34"/>
    <col min="2818" max="2826" width="11.625" style="34" customWidth="1"/>
    <col min="2827" max="2827" width="11.75" style="34" customWidth="1"/>
    <col min="2828" max="3073" width="9" style="34"/>
    <col min="3074" max="3082" width="11.625" style="34" customWidth="1"/>
    <col min="3083" max="3083" width="11.75" style="34" customWidth="1"/>
    <col min="3084" max="3329" width="9" style="34"/>
    <col min="3330" max="3338" width="11.625" style="34" customWidth="1"/>
    <col min="3339" max="3339" width="11.75" style="34" customWidth="1"/>
    <col min="3340" max="3585" width="9" style="34"/>
    <col min="3586" max="3594" width="11.625" style="34" customWidth="1"/>
    <col min="3595" max="3595" width="11.75" style="34" customWidth="1"/>
    <col min="3596" max="3841" width="9" style="34"/>
    <col min="3842" max="3850" width="11.625" style="34" customWidth="1"/>
    <col min="3851" max="3851" width="11.75" style="34" customWidth="1"/>
    <col min="3852" max="4097" width="9" style="34"/>
    <col min="4098" max="4106" width="11.625" style="34" customWidth="1"/>
    <col min="4107" max="4107" width="11.75" style="34" customWidth="1"/>
    <col min="4108" max="4353" width="9" style="34"/>
    <col min="4354" max="4362" width="11.625" style="34" customWidth="1"/>
    <col min="4363" max="4363" width="11.75" style="34" customWidth="1"/>
    <col min="4364" max="4609" width="9" style="34"/>
    <col min="4610" max="4618" width="11.625" style="34" customWidth="1"/>
    <col min="4619" max="4619" width="11.75" style="34" customWidth="1"/>
    <col min="4620" max="4865" width="9" style="34"/>
    <col min="4866" max="4874" width="11.625" style="34" customWidth="1"/>
    <col min="4875" max="4875" width="11.75" style="34" customWidth="1"/>
    <col min="4876" max="5121" width="9" style="34"/>
    <col min="5122" max="5130" width="11.625" style="34" customWidth="1"/>
    <col min="5131" max="5131" width="11.75" style="34" customWidth="1"/>
    <col min="5132" max="5377" width="9" style="34"/>
    <col min="5378" max="5386" width="11.625" style="34" customWidth="1"/>
    <col min="5387" max="5387" width="11.75" style="34" customWidth="1"/>
    <col min="5388" max="5633" width="9" style="34"/>
    <col min="5634" max="5642" width="11.625" style="34" customWidth="1"/>
    <col min="5643" max="5643" width="11.75" style="34" customWidth="1"/>
    <col min="5644" max="5889" width="9" style="34"/>
    <col min="5890" max="5898" width="11.625" style="34" customWidth="1"/>
    <col min="5899" max="5899" width="11.75" style="34" customWidth="1"/>
    <col min="5900" max="6145" width="9" style="34"/>
    <col min="6146" max="6154" width="11.625" style="34" customWidth="1"/>
    <col min="6155" max="6155" width="11.75" style="34" customWidth="1"/>
    <col min="6156" max="6401" width="9" style="34"/>
    <col min="6402" max="6410" width="11.625" style="34" customWidth="1"/>
    <col min="6411" max="6411" width="11.75" style="34" customWidth="1"/>
    <col min="6412" max="6657" width="9" style="34"/>
    <col min="6658" max="6666" width="11.625" style="34" customWidth="1"/>
    <col min="6667" max="6667" width="11.75" style="34" customWidth="1"/>
    <col min="6668" max="6913" width="9" style="34"/>
    <col min="6914" max="6922" width="11.625" style="34" customWidth="1"/>
    <col min="6923" max="6923" width="11.75" style="34" customWidth="1"/>
    <col min="6924" max="7169" width="9" style="34"/>
    <col min="7170" max="7178" width="11.625" style="34" customWidth="1"/>
    <col min="7179" max="7179" width="11.75" style="34" customWidth="1"/>
    <col min="7180" max="7425" width="9" style="34"/>
    <col min="7426" max="7434" width="11.625" style="34" customWidth="1"/>
    <col min="7435" max="7435" width="11.75" style="34" customWidth="1"/>
    <col min="7436" max="7681" width="9" style="34"/>
    <col min="7682" max="7690" width="11.625" style="34" customWidth="1"/>
    <col min="7691" max="7691" width="11.75" style="34" customWidth="1"/>
    <col min="7692" max="7937" width="9" style="34"/>
    <col min="7938" max="7946" width="11.625" style="34" customWidth="1"/>
    <col min="7947" max="7947" width="11.75" style="34" customWidth="1"/>
    <col min="7948" max="8193" width="9" style="34"/>
    <col min="8194" max="8202" width="11.625" style="34" customWidth="1"/>
    <col min="8203" max="8203" width="11.75" style="34" customWidth="1"/>
    <col min="8204" max="8449" width="9" style="34"/>
    <col min="8450" max="8458" width="11.625" style="34" customWidth="1"/>
    <col min="8459" max="8459" width="11.75" style="34" customWidth="1"/>
    <col min="8460" max="8705" width="9" style="34"/>
    <col min="8706" max="8714" width="11.625" style="34" customWidth="1"/>
    <col min="8715" max="8715" width="11.75" style="34" customWidth="1"/>
    <col min="8716" max="8961" width="9" style="34"/>
    <col min="8962" max="8970" width="11.625" style="34" customWidth="1"/>
    <col min="8971" max="8971" width="11.75" style="34" customWidth="1"/>
    <col min="8972" max="9217" width="9" style="34"/>
    <col min="9218" max="9226" width="11.625" style="34" customWidth="1"/>
    <col min="9227" max="9227" width="11.75" style="34" customWidth="1"/>
    <col min="9228" max="9473" width="9" style="34"/>
    <col min="9474" max="9482" width="11.625" style="34" customWidth="1"/>
    <col min="9483" max="9483" width="11.75" style="34" customWidth="1"/>
    <col min="9484" max="9729" width="9" style="34"/>
    <col min="9730" max="9738" width="11.625" style="34" customWidth="1"/>
    <col min="9739" max="9739" width="11.75" style="34" customWidth="1"/>
    <col min="9740" max="9985" width="9" style="34"/>
    <col min="9986" max="9994" width="11.625" style="34" customWidth="1"/>
    <col min="9995" max="9995" width="11.75" style="34" customWidth="1"/>
    <col min="9996" max="10241" width="9" style="34"/>
    <col min="10242" max="10250" width="11.625" style="34" customWidth="1"/>
    <col min="10251" max="10251" width="11.75" style="34" customWidth="1"/>
    <col min="10252" max="10497" width="9" style="34"/>
    <col min="10498" max="10506" width="11.625" style="34" customWidth="1"/>
    <col min="10507" max="10507" width="11.75" style="34" customWidth="1"/>
    <col min="10508" max="10753" width="9" style="34"/>
    <col min="10754" max="10762" width="11.625" style="34" customWidth="1"/>
    <col min="10763" max="10763" width="11.75" style="34" customWidth="1"/>
    <col min="10764" max="11009" width="9" style="34"/>
    <col min="11010" max="11018" width="11.625" style="34" customWidth="1"/>
    <col min="11019" max="11019" width="11.75" style="34" customWidth="1"/>
    <col min="11020" max="11265" width="9" style="34"/>
    <col min="11266" max="11274" width="11.625" style="34" customWidth="1"/>
    <col min="11275" max="11275" width="11.75" style="34" customWidth="1"/>
    <col min="11276" max="11521" width="9" style="34"/>
    <col min="11522" max="11530" width="11.625" style="34" customWidth="1"/>
    <col min="11531" max="11531" width="11.75" style="34" customWidth="1"/>
    <col min="11532" max="11777" width="9" style="34"/>
    <col min="11778" max="11786" width="11.625" style="34" customWidth="1"/>
    <col min="11787" max="11787" width="11.75" style="34" customWidth="1"/>
    <col min="11788" max="12033" width="9" style="34"/>
    <col min="12034" max="12042" width="11.625" style="34" customWidth="1"/>
    <col min="12043" max="12043" width="11.75" style="34" customWidth="1"/>
    <col min="12044" max="12289" width="9" style="34"/>
    <col min="12290" max="12298" width="11.625" style="34" customWidth="1"/>
    <col min="12299" max="12299" width="11.75" style="34" customWidth="1"/>
    <col min="12300" max="12545" width="9" style="34"/>
    <col min="12546" max="12554" width="11.625" style="34" customWidth="1"/>
    <col min="12555" max="12555" width="11.75" style="34" customWidth="1"/>
    <col min="12556" max="12801" width="9" style="34"/>
    <col min="12802" max="12810" width="11.625" style="34" customWidth="1"/>
    <col min="12811" max="12811" width="11.75" style="34" customWidth="1"/>
    <col min="12812" max="13057" width="9" style="34"/>
    <col min="13058" max="13066" width="11.625" style="34" customWidth="1"/>
    <col min="13067" max="13067" width="11.75" style="34" customWidth="1"/>
    <col min="13068" max="13313" width="9" style="34"/>
    <col min="13314" max="13322" width="11.625" style="34" customWidth="1"/>
    <col min="13323" max="13323" width="11.75" style="34" customWidth="1"/>
    <col min="13324" max="13569" width="9" style="34"/>
    <col min="13570" max="13578" width="11.625" style="34" customWidth="1"/>
    <col min="13579" max="13579" width="11.75" style="34" customWidth="1"/>
    <col min="13580" max="13825" width="9" style="34"/>
    <col min="13826" max="13834" width="11.625" style="34" customWidth="1"/>
    <col min="13835" max="13835" width="11.75" style="34" customWidth="1"/>
    <col min="13836" max="14081" width="9" style="34"/>
    <col min="14082" max="14090" width="11.625" style="34" customWidth="1"/>
    <col min="14091" max="14091" width="11.75" style="34" customWidth="1"/>
    <col min="14092" max="14337" width="9" style="34"/>
    <col min="14338" max="14346" width="11.625" style="34" customWidth="1"/>
    <col min="14347" max="14347" width="11.75" style="34" customWidth="1"/>
    <col min="14348" max="14593" width="9" style="34"/>
    <col min="14594" max="14602" width="11.625" style="34" customWidth="1"/>
    <col min="14603" max="14603" width="11.75" style="34" customWidth="1"/>
    <col min="14604" max="14849" width="9" style="34"/>
    <col min="14850" max="14858" width="11.625" style="34" customWidth="1"/>
    <col min="14859" max="14859" width="11.75" style="34" customWidth="1"/>
    <col min="14860" max="15105" width="9" style="34"/>
    <col min="15106" max="15114" width="11.625" style="34" customWidth="1"/>
    <col min="15115" max="15115" width="11.75" style="34" customWidth="1"/>
    <col min="15116" max="15361" width="9" style="34"/>
    <col min="15362" max="15370" width="11.625" style="34" customWidth="1"/>
    <col min="15371" max="15371" width="11.75" style="34" customWidth="1"/>
    <col min="15372" max="15617" width="9" style="34"/>
    <col min="15618" max="15626" width="11.625" style="34" customWidth="1"/>
    <col min="15627" max="15627" width="11.75" style="34" customWidth="1"/>
    <col min="15628" max="15873" width="9" style="34"/>
    <col min="15874" max="15882" width="11.625" style="34" customWidth="1"/>
    <col min="15883" max="15883" width="11.75" style="34" customWidth="1"/>
    <col min="15884" max="16129" width="9" style="34"/>
    <col min="16130" max="16138" width="11.625" style="34" customWidth="1"/>
    <col min="16139" max="16139" width="11.75" style="34" customWidth="1"/>
    <col min="16140" max="16384" width="9" style="34"/>
  </cols>
  <sheetData>
    <row r="1" spans="1:11">
      <c r="A1" s="11" t="s">
        <v>159</v>
      </c>
      <c r="B1" s="12"/>
      <c r="C1" s="12"/>
      <c r="D1" s="12"/>
      <c r="E1" s="12"/>
      <c r="F1" s="12"/>
      <c r="G1" s="12"/>
      <c r="J1" s="12"/>
      <c r="K1" s="12"/>
    </row>
    <row r="2" spans="1:11">
      <c r="A2" s="11"/>
      <c r="B2" s="12"/>
      <c r="C2" s="12"/>
      <c r="D2" s="12"/>
      <c r="E2" s="12"/>
      <c r="F2" s="12"/>
      <c r="G2" s="12"/>
      <c r="J2" s="12"/>
      <c r="K2" s="12"/>
    </row>
    <row r="3" spans="1:11">
      <c r="A3" s="11" t="s">
        <v>246</v>
      </c>
      <c r="B3" s="12"/>
      <c r="C3" s="12"/>
      <c r="D3" s="12"/>
      <c r="E3" s="16"/>
      <c r="F3" s="16"/>
      <c r="G3" s="16"/>
      <c r="H3" s="34"/>
      <c r="J3" s="12"/>
      <c r="K3" s="12"/>
    </row>
    <row r="4" spans="1:11">
      <c r="A4" s="13" t="s">
        <v>160</v>
      </c>
      <c r="E4" s="71"/>
      <c r="F4" s="71"/>
      <c r="G4" s="71"/>
      <c r="H4" s="34"/>
    </row>
    <row r="5" spans="1:11" s="15" customFormat="1">
      <c r="A5" s="14"/>
      <c r="B5" s="14" t="s">
        <v>5</v>
      </c>
      <c r="C5" s="10" t="str">
        <f>グランド!A5</f>
        <v>4月9日（日）・雨天中止</v>
      </c>
      <c r="D5" s="14" t="s">
        <v>5</v>
      </c>
      <c r="E5" s="10" t="str">
        <f>グランド!A6</f>
        <v>4月29日（土・祝）</v>
      </c>
      <c r="F5" s="14" t="s">
        <v>5</v>
      </c>
      <c r="G5" s="10" t="str">
        <f>グランド!A7</f>
        <v>5月14日（日）</v>
      </c>
      <c r="H5" s="14" t="s">
        <v>5</v>
      </c>
      <c r="I5" s="18" t="str">
        <f>グランド!A8</f>
        <v>5月28日（日）</v>
      </c>
      <c r="J5" s="14" t="s">
        <v>5</v>
      </c>
      <c r="K5" s="10" t="str">
        <f>グランド!A10</f>
        <v>6月24日（土）</v>
      </c>
    </row>
    <row r="6" spans="1:11">
      <c r="A6" s="1"/>
      <c r="B6" s="72" t="s">
        <v>6</v>
      </c>
      <c r="C6" s="18" t="str">
        <f>グランド!C5</f>
        <v>安倍口Ｃ：キッズ片方</v>
      </c>
      <c r="D6" s="72" t="s">
        <v>6</v>
      </c>
      <c r="E6" s="10" t="str">
        <f>グランド!C6</f>
        <v>安倍口Ｃ：キッズ片方</v>
      </c>
      <c r="F6" s="72" t="s">
        <v>6</v>
      </c>
      <c r="G6" s="18" t="str">
        <f>グランド!C7</f>
        <v>安倍口Ｃ：キッズ片方</v>
      </c>
      <c r="H6" s="72" t="s">
        <v>6</v>
      </c>
      <c r="I6" s="18" t="str">
        <f>グランド!C8</f>
        <v>安倍口Ｃ：キッズ片方</v>
      </c>
      <c r="J6" s="72" t="s">
        <v>6</v>
      </c>
      <c r="K6" s="10" t="str">
        <f>グランド!C10</f>
        <v>（予備日）</v>
      </c>
    </row>
    <row r="7" spans="1:11">
      <c r="A7" s="1">
        <v>1</v>
      </c>
      <c r="B7" s="35">
        <v>0.375</v>
      </c>
      <c r="C7" s="14" t="s">
        <v>18</v>
      </c>
      <c r="D7" s="35">
        <v>0.375</v>
      </c>
      <c r="E7" s="14" t="s">
        <v>25</v>
      </c>
      <c r="F7" s="35">
        <v>0.375</v>
      </c>
      <c r="G7" s="14" t="s">
        <v>161</v>
      </c>
      <c r="H7" s="35">
        <v>0.375</v>
      </c>
      <c r="I7" s="14" t="s">
        <v>8</v>
      </c>
      <c r="J7" s="35"/>
      <c r="K7" s="14"/>
    </row>
    <row r="8" spans="1:11">
      <c r="A8" s="1">
        <v>2</v>
      </c>
      <c r="B8" s="35">
        <v>0.40277777777777773</v>
      </c>
      <c r="C8" s="88" t="s">
        <v>162</v>
      </c>
      <c r="D8" s="35">
        <v>0.40277777777777773</v>
      </c>
      <c r="E8" s="14" t="s">
        <v>26</v>
      </c>
      <c r="F8" s="35">
        <v>0.40277777777777773</v>
      </c>
      <c r="G8" s="14" t="s">
        <v>15</v>
      </c>
      <c r="H8" s="35">
        <v>0.40277777777777773</v>
      </c>
      <c r="I8" s="14" t="s">
        <v>28</v>
      </c>
      <c r="J8" s="35"/>
      <c r="K8" s="14"/>
    </row>
    <row r="9" spans="1:11">
      <c r="A9" s="1">
        <v>3</v>
      </c>
      <c r="B9" s="35">
        <v>0.43055555555555558</v>
      </c>
      <c r="C9" s="14" t="s">
        <v>247</v>
      </c>
      <c r="D9" s="35">
        <v>0.43055555555555558</v>
      </c>
      <c r="E9" s="14" t="s">
        <v>30</v>
      </c>
      <c r="F9" s="35">
        <v>0.43055555555555558</v>
      </c>
      <c r="G9" s="14" t="s">
        <v>24</v>
      </c>
      <c r="H9" s="35">
        <v>0.43055555555555558</v>
      </c>
      <c r="I9" s="14" t="s">
        <v>9</v>
      </c>
      <c r="J9" s="35"/>
      <c r="K9" s="14"/>
    </row>
    <row r="10" spans="1:11">
      <c r="A10" s="1">
        <v>4</v>
      </c>
      <c r="B10" s="35">
        <v>0.45833333333333331</v>
      </c>
      <c r="C10" s="88" t="s">
        <v>248</v>
      </c>
      <c r="D10" s="35">
        <v>0.45833333333333331</v>
      </c>
      <c r="E10" s="14" t="s">
        <v>249</v>
      </c>
      <c r="F10" s="35">
        <v>0.45833333333333331</v>
      </c>
      <c r="G10" s="14" t="s">
        <v>250</v>
      </c>
      <c r="H10" s="35">
        <v>0.45833333333333331</v>
      </c>
      <c r="I10" s="14" t="s">
        <v>251</v>
      </c>
      <c r="J10" s="35"/>
      <c r="K10" s="14"/>
    </row>
    <row r="11" spans="1:11">
      <c r="A11" s="1">
        <v>5</v>
      </c>
      <c r="B11" s="35">
        <v>0.4861111111111111</v>
      </c>
      <c r="C11" s="14" t="s">
        <v>19</v>
      </c>
      <c r="D11" s="35">
        <v>0.4861111111111111</v>
      </c>
      <c r="E11" s="14" t="s">
        <v>252</v>
      </c>
      <c r="F11" s="35">
        <v>0.4861111111111111</v>
      </c>
      <c r="G11" s="14" t="s">
        <v>253</v>
      </c>
      <c r="H11" s="35">
        <v>0.4861111111111111</v>
      </c>
      <c r="I11" s="14" t="s">
        <v>254</v>
      </c>
      <c r="J11" s="35"/>
      <c r="K11" s="14"/>
    </row>
    <row r="12" spans="1:11">
      <c r="A12" s="1">
        <v>6</v>
      </c>
      <c r="B12" s="36">
        <v>0.51388888888888895</v>
      </c>
      <c r="C12" s="14" t="s">
        <v>255</v>
      </c>
      <c r="D12" s="36">
        <v>0.51388888888888895</v>
      </c>
      <c r="E12" s="14" t="s">
        <v>164</v>
      </c>
      <c r="F12" s="36">
        <v>0.51388888888888895</v>
      </c>
      <c r="G12" s="14" t="s">
        <v>256</v>
      </c>
      <c r="H12" s="36">
        <v>0.51388888888888895</v>
      </c>
      <c r="I12" s="14" t="s">
        <v>257</v>
      </c>
      <c r="J12" s="36"/>
      <c r="K12" s="14"/>
    </row>
    <row r="13" spans="1:11">
      <c r="A13" s="120" t="s">
        <v>10</v>
      </c>
      <c r="B13" s="72" t="s">
        <v>11</v>
      </c>
      <c r="C13" s="14" t="s">
        <v>258</v>
      </c>
      <c r="D13" s="72" t="s">
        <v>11</v>
      </c>
      <c r="E13" s="14" t="s">
        <v>259</v>
      </c>
      <c r="F13" s="72" t="s">
        <v>11</v>
      </c>
      <c r="G13" s="14" t="s">
        <v>260</v>
      </c>
      <c r="H13" s="72" t="s">
        <v>11</v>
      </c>
      <c r="I13" s="14" t="s">
        <v>165</v>
      </c>
      <c r="J13" s="72"/>
      <c r="K13" s="14"/>
    </row>
    <row r="14" spans="1:11">
      <c r="A14" s="121"/>
      <c r="B14" s="72" t="s">
        <v>29</v>
      </c>
      <c r="C14" s="14" t="s">
        <v>261</v>
      </c>
      <c r="D14" s="72" t="s">
        <v>29</v>
      </c>
      <c r="E14" s="14" t="s">
        <v>166</v>
      </c>
      <c r="F14" s="72" t="s">
        <v>29</v>
      </c>
      <c r="G14" s="14" t="s">
        <v>31</v>
      </c>
      <c r="H14" s="72" t="s">
        <v>29</v>
      </c>
      <c r="I14" s="14" t="s">
        <v>12</v>
      </c>
      <c r="J14" s="72"/>
      <c r="K14" s="14"/>
    </row>
    <row r="15" spans="1:11">
      <c r="A15" s="16"/>
      <c r="B15" s="16"/>
      <c r="C15" s="16"/>
      <c r="D15" s="16"/>
      <c r="E15" s="16"/>
      <c r="F15" s="16"/>
      <c r="G15" s="16"/>
      <c r="H15" s="34"/>
      <c r="I15" s="16"/>
      <c r="J15" s="34"/>
      <c r="K15" s="16"/>
    </row>
    <row r="16" spans="1:11">
      <c r="A16" s="13" t="s">
        <v>167</v>
      </c>
      <c r="B16" s="71"/>
      <c r="C16" s="71"/>
      <c r="D16" s="71"/>
      <c r="E16" s="71"/>
      <c r="F16" s="71"/>
      <c r="G16" s="71"/>
      <c r="H16" s="34"/>
      <c r="I16" s="71"/>
      <c r="J16" s="34"/>
      <c r="K16" s="34"/>
    </row>
    <row r="17" spans="1:11" s="15" customFormat="1">
      <c r="A17" s="14"/>
      <c r="B17" s="14" t="s">
        <v>5</v>
      </c>
      <c r="C17" s="10" t="str">
        <f>C5</f>
        <v>4月9日（日）・雨天中止</v>
      </c>
      <c r="D17" s="14" t="s">
        <v>5</v>
      </c>
      <c r="E17" s="10" t="str">
        <f>E5</f>
        <v>4月29日（土・祝）</v>
      </c>
      <c r="F17" s="14" t="s">
        <v>5</v>
      </c>
      <c r="G17" s="10" t="str">
        <f>G5</f>
        <v>5月14日（日）</v>
      </c>
      <c r="H17" s="14" t="s">
        <v>5</v>
      </c>
      <c r="I17" s="18" t="str">
        <f>I5</f>
        <v>5月28日（日）</v>
      </c>
      <c r="J17" s="14" t="s">
        <v>5</v>
      </c>
      <c r="K17" s="10" t="str">
        <f>K5</f>
        <v>6月24日（土）</v>
      </c>
    </row>
    <row r="18" spans="1:11">
      <c r="A18" s="1"/>
      <c r="B18" s="72" t="s">
        <v>6</v>
      </c>
      <c r="C18" s="10" t="str">
        <f>グランド!D5</f>
        <v>安倍口Ｂ：キッズ片方</v>
      </c>
      <c r="D18" s="72" t="s">
        <v>6</v>
      </c>
      <c r="E18" s="10" t="str">
        <f>グランド!D6</f>
        <v>安倍口Ｂ：キッズ片方</v>
      </c>
      <c r="F18" s="72" t="s">
        <v>6</v>
      </c>
      <c r="G18" s="10" t="str">
        <f>グランド!D7</f>
        <v>安倍口Ｂ：キッズ片方</v>
      </c>
      <c r="H18" s="72" t="s">
        <v>6</v>
      </c>
      <c r="I18" s="10" t="str">
        <f>グランド!D8</f>
        <v>安倍口Ｂ：キッズ片方</v>
      </c>
      <c r="J18" s="72" t="s">
        <v>6</v>
      </c>
      <c r="K18" s="10" t="str">
        <f>グランド!D10</f>
        <v>（予備日）</v>
      </c>
    </row>
    <row r="19" spans="1:11">
      <c r="A19" s="1">
        <v>1</v>
      </c>
      <c r="B19" s="21">
        <v>0.375</v>
      </c>
      <c r="C19" s="88" t="s">
        <v>7</v>
      </c>
      <c r="D19" s="35">
        <v>0.375</v>
      </c>
      <c r="E19" s="88" t="s">
        <v>27</v>
      </c>
      <c r="F19" s="35">
        <v>0.375</v>
      </c>
      <c r="G19" s="14" t="s">
        <v>22</v>
      </c>
      <c r="H19" s="35">
        <v>0.375</v>
      </c>
      <c r="I19" s="14" t="s">
        <v>168</v>
      </c>
      <c r="J19" s="35"/>
      <c r="K19" s="14"/>
    </row>
    <row r="20" spans="1:11">
      <c r="A20" s="1">
        <v>2</v>
      </c>
      <c r="B20" s="21">
        <v>0.41666666666666702</v>
      </c>
      <c r="C20" s="88" t="s">
        <v>262</v>
      </c>
      <c r="D20" s="35">
        <v>0.41666666666666669</v>
      </c>
      <c r="E20" s="14" t="s">
        <v>263</v>
      </c>
      <c r="F20" s="35">
        <v>0.41666666666666669</v>
      </c>
      <c r="G20" s="14" t="s">
        <v>16</v>
      </c>
      <c r="H20" s="35">
        <v>0.41666666666666669</v>
      </c>
      <c r="I20" s="14" t="s">
        <v>264</v>
      </c>
      <c r="J20" s="35"/>
      <c r="K20" s="14"/>
    </row>
    <row r="21" spans="1:11">
      <c r="A21" s="1">
        <v>3</v>
      </c>
      <c r="B21" s="21">
        <v>0.45833333333333298</v>
      </c>
      <c r="C21" s="14" t="s">
        <v>265</v>
      </c>
      <c r="D21" s="36">
        <v>0.45833333333333331</v>
      </c>
      <c r="E21" s="14" t="s">
        <v>17</v>
      </c>
      <c r="F21" s="36">
        <v>0.45833333333333331</v>
      </c>
      <c r="G21" s="14" t="s">
        <v>266</v>
      </c>
      <c r="H21" s="36">
        <v>0.45833333333333331</v>
      </c>
      <c r="I21" s="14" t="s">
        <v>174</v>
      </c>
      <c r="J21" s="36"/>
      <c r="K21" s="14"/>
    </row>
    <row r="22" spans="1:11">
      <c r="A22" s="14" t="s">
        <v>10</v>
      </c>
      <c r="B22" s="72" t="s">
        <v>11</v>
      </c>
      <c r="C22" s="14" t="s">
        <v>267</v>
      </c>
      <c r="D22" s="72" t="s">
        <v>11</v>
      </c>
      <c r="E22" s="14" t="s">
        <v>258</v>
      </c>
      <c r="F22" s="72" t="s">
        <v>11</v>
      </c>
      <c r="G22" s="14" t="s">
        <v>268</v>
      </c>
      <c r="H22" s="72" t="s">
        <v>11</v>
      </c>
      <c r="I22" s="14" t="s">
        <v>269</v>
      </c>
      <c r="J22" s="72"/>
      <c r="K22" s="14"/>
    </row>
    <row r="23" spans="1:11">
      <c r="A23" s="17"/>
      <c r="H23" s="34"/>
    </row>
    <row r="24" spans="1:11">
      <c r="H24" s="34"/>
    </row>
    <row r="25" spans="1:11">
      <c r="A25" s="89" t="s">
        <v>270</v>
      </c>
      <c r="B25" s="90"/>
      <c r="C25" s="90"/>
      <c r="D25" s="90"/>
      <c r="E25" s="122"/>
      <c r="F25" s="122"/>
      <c r="G25" s="122"/>
      <c r="H25" s="91"/>
      <c r="I25" s="91"/>
      <c r="J25" s="90"/>
      <c r="K25" s="90"/>
    </row>
    <row r="26" spans="1:11">
      <c r="A26" s="92" t="s">
        <v>178</v>
      </c>
      <c r="B26" s="93"/>
      <c r="C26" s="93"/>
      <c r="D26" s="93"/>
      <c r="E26" s="123"/>
      <c r="F26" s="123"/>
      <c r="G26" s="123"/>
      <c r="H26" s="91"/>
      <c r="I26" s="91"/>
      <c r="J26" s="92"/>
      <c r="K26" s="92"/>
    </row>
    <row r="27" spans="1:11" s="15" customFormat="1">
      <c r="A27" s="94"/>
      <c r="B27" s="94" t="s">
        <v>5</v>
      </c>
      <c r="C27" s="95" t="str">
        <f>C17</f>
        <v>4月9日（日）・雨天中止</v>
      </c>
      <c r="D27" s="94" t="s">
        <v>5</v>
      </c>
      <c r="E27" s="95" t="str">
        <f>E17</f>
        <v>4月29日（土・祝）</v>
      </c>
      <c r="F27" s="94" t="s">
        <v>5</v>
      </c>
      <c r="G27" s="95" t="str">
        <f>G17</f>
        <v>5月14日（日）</v>
      </c>
      <c r="H27" s="94" t="s">
        <v>5</v>
      </c>
      <c r="I27" s="96" t="str">
        <f>グランド!A8</f>
        <v>5月28日（日）</v>
      </c>
      <c r="J27" s="94" t="s">
        <v>5</v>
      </c>
      <c r="K27" s="95" t="str">
        <f>グランド!A10</f>
        <v>6月24日（土）</v>
      </c>
    </row>
    <row r="28" spans="1:11">
      <c r="A28" s="97"/>
      <c r="B28" s="98" t="s">
        <v>6</v>
      </c>
      <c r="C28" s="96" t="str">
        <f>グランド!E5</f>
        <v>南藁科小</v>
      </c>
      <c r="D28" s="98" t="s">
        <v>6</v>
      </c>
      <c r="E28" s="96" t="str">
        <f>グランド!E6</f>
        <v>南藁科小</v>
      </c>
      <c r="F28" s="98" t="s">
        <v>6</v>
      </c>
      <c r="G28" s="96" t="str">
        <f>グランド!E7</f>
        <v>南藁科小</v>
      </c>
      <c r="H28" s="98" t="s">
        <v>6</v>
      </c>
      <c r="I28" s="96" t="str">
        <f>グランド!E8</f>
        <v>南藁科小</v>
      </c>
      <c r="J28" s="98" t="s">
        <v>6</v>
      </c>
      <c r="K28" s="96" t="str">
        <f>グランド!E10</f>
        <v>（予備日）</v>
      </c>
    </row>
    <row r="29" spans="1:11">
      <c r="A29" s="97">
        <v>1</v>
      </c>
      <c r="B29" s="99">
        <v>0.375</v>
      </c>
      <c r="C29" s="94" t="s">
        <v>18</v>
      </c>
      <c r="D29" s="99">
        <v>0.375</v>
      </c>
      <c r="E29" s="94" t="s">
        <v>25</v>
      </c>
      <c r="F29" s="99">
        <v>0.375</v>
      </c>
      <c r="G29" s="94" t="s">
        <v>161</v>
      </c>
      <c r="H29" s="99">
        <v>0.375</v>
      </c>
      <c r="I29" s="94" t="s">
        <v>8</v>
      </c>
      <c r="J29" s="99"/>
      <c r="K29" s="94"/>
    </row>
    <row r="30" spans="1:11">
      <c r="A30" s="97">
        <v>2</v>
      </c>
      <c r="B30" s="99">
        <v>0.40277777777777773</v>
      </c>
      <c r="C30" s="100" t="s">
        <v>162</v>
      </c>
      <c r="D30" s="99">
        <v>0.40277777777777773</v>
      </c>
      <c r="E30" s="94" t="s">
        <v>26</v>
      </c>
      <c r="F30" s="99">
        <v>0.40277777777777773</v>
      </c>
      <c r="G30" s="94" t="s">
        <v>15</v>
      </c>
      <c r="H30" s="99">
        <v>0.40277777777777773</v>
      </c>
      <c r="I30" s="94" t="s">
        <v>28</v>
      </c>
      <c r="J30" s="99"/>
      <c r="K30" s="94"/>
    </row>
    <row r="31" spans="1:11">
      <c r="A31" s="97">
        <v>3</v>
      </c>
      <c r="B31" s="99">
        <v>0.43055555555555558</v>
      </c>
      <c r="C31" s="94" t="s">
        <v>247</v>
      </c>
      <c r="D31" s="99">
        <v>0.43055555555555558</v>
      </c>
      <c r="E31" s="94" t="s">
        <v>30</v>
      </c>
      <c r="F31" s="99">
        <v>0.43055555555555558</v>
      </c>
      <c r="G31" s="94" t="s">
        <v>24</v>
      </c>
      <c r="H31" s="99">
        <v>0.43055555555555558</v>
      </c>
      <c r="I31" s="94" t="s">
        <v>9</v>
      </c>
      <c r="J31" s="99"/>
      <c r="K31" s="94"/>
    </row>
    <row r="32" spans="1:11">
      <c r="A32" s="97">
        <v>4</v>
      </c>
      <c r="B32" s="99">
        <v>0.45833333333333331</v>
      </c>
      <c r="C32" s="100" t="s">
        <v>248</v>
      </c>
      <c r="D32" s="99">
        <v>0.45833333333333331</v>
      </c>
      <c r="E32" s="94" t="s">
        <v>249</v>
      </c>
      <c r="F32" s="99">
        <v>0.45833333333333331</v>
      </c>
      <c r="G32" s="94" t="s">
        <v>250</v>
      </c>
      <c r="H32" s="99">
        <v>0.45833333333333331</v>
      </c>
      <c r="I32" s="94" t="s">
        <v>251</v>
      </c>
      <c r="J32" s="99"/>
      <c r="K32" s="94"/>
    </row>
    <row r="33" spans="1:11">
      <c r="A33" s="97">
        <v>5</v>
      </c>
      <c r="B33" s="99">
        <v>0.4861111111111111</v>
      </c>
      <c r="C33" s="94" t="s">
        <v>19</v>
      </c>
      <c r="D33" s="99">
        <v>0.4861111111111111</v>
      </c>
      <c r="E33" s="94" t="s">
        <v>252</v>
      </c>
      <c r="F33" s="99">
        <v>0.4861111111111111</v>
      </c>
      <c r="G33" s="94" t="s">
        <v>253</v>
      </c>
      <c r="H33" s="99">
        <v>0.4861111111111111</v>
      </c>
      <c r="I33" s="94" t="s">
        <v>254</v>
      </c>
      <c r="J33" s="99"/>
      <c r="K33" s="94"/>
    </row>
    <row r="34" spans="1:11">
      <c r="A34" s="97">
        <v>6</v>
      </c>
      <c r="B34" s="101">
        <v>0.51388888888888895</v>
      </c>
      <c r="C34" s="94" t="s">
        <v>255</v>
      </c>
      <c r="D34" s="101">
        <v>0.51388888888888895</v>
      </c>
      <c r="E34" s="94" t="s">
        <v>164</v>
      </c>
      <c r="F34" s="101">
        <v>0.51388888888888895</v>
      </c>
      <c r="G34" s="94" t="s">
        <v>256</v>
      </c>
      <c r="H34" s="101">
        <v>0.51388888888888895</v>
      </c>
      <c r="I34" s="94" t="s">
        <v>257</v>
      </c>
      <c r="J34" s="101"/>
      <c r="K34" s="94"/>
    </row>
    <row r="35" spans="1:11">
      <c r="A35" s="124" t="s">
        <v>10</v>
      </c>
      <c r="B35" s="98" t="s">
        <v>11</v>
      </c>
      <c r="C35" s="94" t="s">
        <v>258</v>
      </c>
      <c r="D35" s="98" t="s">
        <v>11</v>
      </c>
      <c r="E35" s="94" t="s">
        <v>271</v>
      </c>
      <c r="F35" s="98" t="s">
        <v>11</v>
      </c>
      <c r="G35" s="94" t="s">
        <v>269</v>
      </c>
      <c r="H35" s="98" t="s">
        <v>11</v>
      </c>
      <c r="I35" s="94" t="s">
        <v>165</v>
      </c>
      <c r="J35" s="98"/>
      <c r="K35" s="94"/>
    </row>
    <row r="36" spans="1:11">
      <c r="A36" s="125"/>
      <c r="B36" s="98" t="s">
        <v>29</v>
      </c>
      <c r="C36" s="94" t="s">
        <v>272</v>
      </c>
      <c r="D36" s="98" t="s">
        <v>29</v>
      </c>
      <c r="E36" s="94" t="s">
        <v>166</v>
      </c>
      <c r="F36" s="98" t="s">
        <v>29</v>
      </c>
      <c r="G36" s="94" t="s">
        <v>31</v>
      </c>
      <c r="H36" s="98" t="s">
        <v>29</v>
      </c>
      <c r="I36" s="94" t="s">
        <v>12</v>
      </c>
      <c r="J36" s="98"/>
      <c r="K36" s="94"/>
    </row>
    <row r="37" spans="1:11">
      <c r="A37" s="102"/>
      <c r="B37" s="102"/>
      <c r="C37" s="102"/>
      <c r="D37" s="102"/>
      <c r="E37" s="102"/>
      <c r="F37" s="102"/>
      <c r="G37" s="102"/>
      <c r="H37" s="91"/>
      <c r="I37" s="102"/>
      <c r="J37" s="91"/>
      <c r="K37" s="102"/>
    </row>
    <row r="38" spans="1:11">
      <c r="A38" s="92" t="s">
        <v>183</v>
      </c>
      <c r="B38" s="93"/>
      <c r="C38" s="93"/>
      <c r="D38" s="93"/>
      <c r="E38" s="93"/>
      <c r="F38" s="93"/>
      <c r="G38" s="102"/>
      <c r="H38" s="91"/>
      <c r="I38" s="102"/>
      <c r="J38" s="91"/>
      <c r="K38" s="91"/>
    </row>
    <row r="39" spans="1:11" s="15" customFormat="1">
      <c r="A39" s="94"/>
      <c r="B39" s="94" t="s">
        <v>5</v>
      </c>
      <c r="C39" s="95" t="str">
        <f>C27</f>
        <v>4月9日（日）・雨天中止</v>
      </c>
      <c r="D39" s="94" t="s">
        <v>5</v>
      </c>
      <c r="E39" s="95" t="str">
        <f>E27</f>
        <v>4月29日（土・祝）</v>
      </c>
      <c r="F39" s="94" t="s">
        <v>5</v>
      </c>
      <c r="G39" s="95" t="str">
        <f>G27</f>
        <v>5月14日（日）</v>
      </c>
      <c r="H39" s="94" t="s">
        <v>5</v>
      </c>
      <c r="I39" s="96" t="str">
        <f>I27</f>
        <v>5月28日（日）</v>
      </c>
      <c r="J39" s="94" t="s">
        <v>5</v>
      </c>
      <c r="K39" s="95" t="str">
        <f>K27</f>
        <v>6月24日（土）</v>
      </c>
    </row>
    <row r="40" spans="1:11">
      <c r="A40" s="97"/>
      <c r="B40" s="98" t="s">
        <v>6</v>
      </c>
      <c r="C40" s="96" t="str">
        <f>グランド!F5</f>
        <v>中野新田Ａ：No.3片方</v>
      </c>
      <c r="D40" s="98" t="s">
        <v>6</v>
      </c>
      <c r="E40" s="96" t="str">
        <f>グランド!F6</f>
        <v>中野新田Ａ：No.3片方</v>
      </c>
      <c r="F40" s="98" t="s">
        <v>6</v>
      </c>
      <c r="G40" s="96" t="str">
        <f>グランド!F7</f>
        <v>中野新田Ａ：No.3片方</v>
      </c>
      <c r="H40" s="98" t="s">
        <v>6</v>
      </c>
      <c r="I40" s="96" t="str">
        <f>グランド!F8</f>
        <v>中野新田Ａ：No.3片方</v>
      </c>
      <c r="J40" s="98" t="s">
        <v>6</v>
      </c>
      <c r="K40" s="96" t="str">
        <f>グランド!F10</f>
        <v>（予備日）</v>
      </c>
    </row>
    <row r="41" spans="1:11">
      <c r="A41" s="97">
        <v>1</v>
      </c>
      <c r="B41" s="99">
        <v>0.375</v>
      </c>
      <c r="C41" s="100" t="s">
        <v>7</v>
      </c>
      <c r="D41" s="99">
        <v>0.375</v>
      </c>
      <c r="E41" s="100" t="s">
        <v>27</v>
      </c>
      <c r="F41" s="99">
        <v>0.375</v>
      </c>
      <c r="G41" s="94" t="s">
        <v>22</v>
      </c>
      <c r="H41" s="99">
        <v>0.375</v>
      </c>
      <c r="I41" s="94" t="s">
        <v>168</v>
      </c>
      <c r="J41" s="99"/>
      <c r="K41" s="94"/>
    </row>
    <row r="42" spans="1:11">
      <c r="A42" s="97">
        <v>2</v>
      </c>
      <c r="B42" s="99">
        <v>0.41666666666666702</v>
      </c>
      <c r="C42" s="100" t="s">
        <v>169</v>
      </c>
      <c r="D42" s="99">
        <v>0.41666666666666669</v>
      </c>
      <c r="E42" s="94" t="s">
        <v>170</v>
      </c>
      <c r="F42" s="99">
        <v>0.41666666666666669</v>
      </c>
      <c r="G42" s="94" t="s">
        <v>16</v>
      </c>
      <c r="H42" s="99">
        <v>0.41666666666666669</v>
      </c>
      <c r="I42" s="94" t="s">
        <v>171</v>
      </c>
      <c r="J42" s="99"/>
      <c r="K42" s="94"/>
    </row>
    <row r="43" spans="1:11">
      <c r="A43" s="97">
        <v>3</v>
      </c>
      <c r="B43" s="99">
        <v>0.45833333333333298</v>
      </c>
      <c r="C43" s="94" t="s">
        <v>172</v>
      </c>
      <c r="D43" s="101">
        <v>0.45833333333333331</v>
      </c>
      <c r="E43" s="94" t="s">
        <v>17</v>
      </c>
      <c r="F43" s="101">
        <v>0.45833333333333331</v>
      </c>
      <c r="G43" s="94" t="s">
        <v>173</v>
      </c>
      <c r="H43" s="101">
        <v>0.45833333333333331</v>
      </c>
      <c r="I43" s="94" t="s">
        <v>174</v>
      </c>
      <c r="J43" s="101"/>
      <c r="K43" s="94"/>
    </row>
    <row r="44" spans="1:11">
      <c r="A44" s="94" t="s">
        <v>10</v>
      </c>
      <c r="B44" s="98" t="s">
        <v>11</v>
      </c>
      <c r="C44" s="94" t="s">
        <v>175</v>
      </c>
      <c r="D44" s="98" t="s">
        <v>11</v>
      </c>
      <c r="E44" s="94" t="s">
        <v>176</v>
      </c>
      <c r="F44" s="98" t="s">
        <v>11</v>
      </c>
      <c r="G44" s="94" t="s">
        <v>177</v>
      </c>
      <c r="H44" s="98" t="s">
        <v>11</v>
      </c>
      <c r="I44" s="94" t="s">
        <v>181</v>
      </c>
      <c r="J44" s="98"/>
      <c r="K44" s="94"/>
    </row>
  </sheetData>
  <mergeCells count="4">
    <mergeCell ref="A13:A14"/>
    <mergeCell ref="E25:G25"/>
    <mergeCell ref="E26:G26"/>
    <mergeCell ref="A35:A36"/>
  </mergeCells>
  <phoneticPr fontId="1"/>
  <printOptions horizontalCentered="1" verticalCentered="1"/>
  <pageMargins left="0.78740157480314965" right="0.28000000000000003" top="0.34" bottom="0.17" header="0.25" footer="0.51181102362204722"/>
  <pageSetup paperSize="9" scale="67" orientation="portrait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view="pageBreakPreview" zoomScale="85" zoomScaleNormal="85" zoomScaleSheetLayoutView="85" workbookViewId="0">
      <selection activeCell="A13" sqref="A13:C13"/>
    </sheetView>
  </sheetViews>
  <sheetFormatPr defaultRowHeight="14.25"/>
  <cols>
    <col min="1" max="1" width="4.875" style="24" customWidth="1"/>
    <col min="2" max="2" width="9.875" style="24" customWidth="1"/>
    <col min="3" max="3" width="5" style="24" customWidth="1"/>
    <col min="4" max="4" width="13.125" style="24" customWidth="1"/>
    <col min="5" max="5" width="5.625" style="24" customWidth="1"/>
    <col min="6" max="7" width="2.875" style="24" customWidth="1"/>
    <col min="8" max="8" width="5.625" style="24" customWidth="1"/>
    <col min="9" max="12" width="13.125" style="24" customWidth="1"/>
    <col min="13" max="16" width="4.875" style="24" customWidth="1"/>
    <col min="17" max="16384" width="9" style="24"/>
  </cols>
  <sheetData>
    <row r="1" spans="1:18" ht="30" customHeight="1">
      <c r="A1" s="139" t="s">
        <v>191</v>
      </c>
      <c r="B1" s="139"/>
      <c r="C1" s="139"/>
      <c r="D1" s="139"/>
      <c r="E1" s="139"/>
      <c r="F1" s="139"/>
      <c r="G1" s="139"/>
      <c r="H1" s="139"/>
      <c r="I1" s="139"/>
      <c r="J1" s="140" t="s">
        <v>46</v>
      </c>
      <c r="K1" s="140"/>
      <c r="L1" s="140"/>
    </row>
    <row r="2" spans="1:18" ht="26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8" ht="26.25" customHeight="1">
      <c r="A3" s="141" t="s">
        <v>47</v>
      </c>
      <c r="B3" s="141"/>
      <c r="C3" s="141"/>
      <c r="D3" s="142" t="s">
        <v>190</v>
      </c>
      <c r="E3" s="142"/>
      <c r="F3" s="142"/>
      <c r="G3" s="142"/>
      <c r="H3" s="142"/>
      <c r="I3" s="142"/>
      <c r="J3" s="25"/>
      <c r="K3" s="25"/>
      <c r="L3" s="25"/>
    </row>
    <row r="4" spans="1:18" ht="26.25" customHeight="1"/>
    <row r="5" spans="1:18" ht="26.25" customHeight="1">
      <c r="A5" s="127" t="s">
        <v>6</v>
      </c>
      <c r="B5" s="128"/>
      <c r="C5" s="129"/>
      <c r="D5" s="137" t="s">
        <v>189</v>
      </c>
      <c r="E5" s="137"/>
      <c r="F5" s="137"/>
      <c r="G5" s="137"/>
      <c r="H5" s="137"/>
      <c r="I5" s="137"/>
      <c r="J5" s="136" t="s">
        <v>71</v>
      </c>
      <c r="K5" s="136" t="s">
        <v>72</v>
      </c>
      <c r="L5" s="126" t="s">
        <v>10</v>
      </c>
    </row>
    <row r="6" spans="1:18" ht="26.25" customHeight="1">
      <c r="A6" s="126" t="s">
        <v>48</v>
      </c>
      <c r="B6" s="126"/>
      <c r="C6" s="23" t="s">
        <v>185</v>
      </c>
      <c r="D6" s="128" t="s">
        <v>50</v>
      </c>
      <c r="E6" s="128"/>
      <c r="F6" s="128"/>
      <c r="G6" s="128"/>
      <c r="H6" s="128"/>
      <c r="I6" s="128"/>
      <c r="J6" s="126"/>
      <c r="K6" s="126"/>
      <c r="L6" s="133"/>
      <c r="N6" s="138" t="s">
        <v>51</v>
      </c>
      <c r="O6" s="138"/>
      <c r="P6" s="24" t="s">
        <v>52</v>
      </c>
    </row>
    <row r="7" spans="1:18" ht="26.25" customHeight="1">
      <c r="A7" s="23">
        <v>1</v>
      </c>
      <c r="B7" s="26">
        <v>0.375</v>
      </c>
      <c r="C7" s="23" t="s">
        <v>186</v>
      </c>
      <c r="D7" s="27" t="str">
        <f>VLOOKUP($N7,H29前期U10!$A$5:$E$14,3)</f>
        <v>東源台</v>
      </c>
      <c r="E7" s="28"/>
      <c r="F7" s="132" t="s">
        <v>53</v>
      </c>
      <c r="G7" s="132"/>
      <c r="H7" s="29"/>
      <c r="I7" s="30" t="str">
        <f>VLOOKUP($O7,H29前期U10!$A$5:$E$14,3)</f>
        <v>SJ</v>
      </c>
      <c r="J7" s="23" t="str">
        <f t="shared" ref="J7:J12" si="0">D7</f>
        <v>東源台</v>
      </c>
      <c r="K7" s="23" t="str">
        <f t="shared" ref="K7:K12" si="1">I7</f>
        <v>SJ</v>
      </c>
      <c r="L7" s="133" t="str">
        <f>VLOOKUP($P7,H29前期U10!$A$5:$E$14,3)</f>
        <v>SJ</v>
      </c>
      <c r="N7" s="24">
        <v>3</v>
      </c>
      <c r="O7" s="24">
        <v>5</v>
      </c>
      <c r="P7" s="24">
        <v>5</v>
      </c>
      <c r="R7" s="94" t="s">
        <v>18</v>
      </c>
    </row>
    <row r="8" spans="1:18" ht="26.25" customHeight="1">
      <c r="A8" s="23">
        <v>2</v>
      </c>
      <c r="B8" s="26">
        <v>0.40277777777777773</v>
      </c>
      <c r="C8" s="23" t="s">
        <v>198</v>
      </c>
      <c r="D8" s="37" t="str">
        <f>VLOOKUP($N8,H29前期U10!$A$5:$E$14,3)</f>
        <v>ジョガドール・A</v>
      </c>
      <c r="E8" s="28"/>
      <c r="F8" s="132" t="s">
        <v>54</v>
      </c>
      <c r="G8" s="132"/>
      <c r="H8" s="29"/>
      <c r="I8" s="38" t="str">
        <f>VLOOKUP($O8,H29前期U10!$A$5:$E$14,3)</f>
        <v>SHIZUNAN</v>
      </c>
      <c r="J8" s="23" t="str">
        <f t="shared" si="0"/>
        <v>ジョガドール・A</v>
      </c>
      <c r="K8" s="23" t="str">
        <f t="shared" si="1"/>
        <v>SHIZUNAN</v>
      </c>
      <c r="L8" s="134" t="str">
        <f>VLOOKUP($O8,H29前期U10!$A$5:$E$14,3)</f>
        <v>SHIZUNAN</v>
      </c>
      <c r="N8" s="24">
        <v>1</v>
      </c>
      <c r="O8" s="24">
        <v>8</v>
      </c>
      <c r="R8" s="100" t="s">
        <v>162</v>
      </c>
    </row>
    <row r="9" spans="1:18" ht="26.25" customHeight="1">
      <c r="A9" s="23">
        <v>3</v>
      </c>
      <c r="B9" s="26">
        <v>0.43055555555555558</v>
      </c>
      <c r="C9" s="23" t="s">
        <v>198</v>
      </c>
      <c r="D9" s="37" t="str">
        <f>VLOOKUP($N9,H29前期U10!$A$5:$E$14,3)</f>
        <v>ＳＷＪ</v>
      </c>
      <c r="E9" s="28"/>
      <c r="F9" s="132" t="s">
        <v>55</v>
      </c>
      <c r="G9" s="132"/>
      <c r="H9" s="29"/>
      <c r="I9" s="38" t="str">
        <f>VLOOKUP($O9,H29前期U10!$A$5:$E$14,3)</f>
        <v>東源台</v>
      </c>
      <c r="J9" s="23" t="str">
        <f t="shared" si="0"/>
        <v>ＳＷＪ</v>
      </c>
      <c r="K9" s="23" t="str">
        <f t="shared" si="1"/>
        <v>東源台</v>
      </c>
      <c r="L9" s="135" t="str">
        <f>VLOOKUP($O9,H29前期U10!$A$5:$E$14,3)</f>
        <v>東源台</v>
      </c>
      <c r="N9" s="24">
        <v>7</v>
      </c>
      <c r="O9" s="24">
        <v>3</v>
      </c>
      <c r="R9" s="94" t="s">
        <v>45</v>
      </c>
    </row>
    <row r="10" spans="1:18" ht="26.25" customHeight="1">
      <c r="A10" s="23">
        <v>4</v>
      </c>
      <c r="B10" s="26">
        <v>0.45833333333333331</v>
      </c>
      <c r="C10" s="23" t="s">
        <v>198</v>
      </c>
      <c r="D10" s="37" t="str">
        <f>VLOOKUP($N10,H29前期U10!$A$5:$E$14,3)</f>
        <v>SHIZUNAN</v>
      </c>
      <c r="E10" s="28"/>
      <c r="F10" s="132" t="s">
        <v>56</v>
      </c>
      <c r="G10" s="132"/>
      <c r="H10" s="29"/>
      <c r="I10" s="38" t="str">
        <f>VLOOKUP($O10,H29前期U10!$A$5:$E$14,3)</f>
        <v>ピュア</v>
      </c>
      <c r="J10" s="23" t="str">
        <f t="shared" si="0"/>
        <v>SHIZUNAN</v>
      </c>
      <c r="K10" s="23" t="str">
        <f t="shared" si="1"/>
        <v>ピュア</v>
      </c>
      <c r="L10" s="133" t="str">
        <f>VLOOKUP($P10,H29前期U10!$A$5:$E$14,3)</f>
        <v>ジョガドール・A</v>
      </c>
      <c r="N10" s="24">
        <v>8</v>
      </c>
      <c r="O10" s="24">
        <v>6</v>
      </c>
      <c r="P10" s="24">
        <v>1</v>
      </c>
      <c r="R10" s="100" t="s">
        <v>163</v>
      </c>
    </row>
    <row r="11" spans="1:18" ht="26.25" customHeight="1">
      <c r="A11" s="23">
        <v>5</v>
      </c>
      <c r="B11" s="26">
        <v>0.4861111111111111</v>
      </c>
      <c r="C11" s="23" t="s">
        <v>198</v>
      </c>
      <c r="D11" s="37" t="str">
        <f>VLOOKUP($N11,H29前期U10!$A$5:$E$14,3)</f>
        <v>SJ</v>
      </c>
      <c r="E11" s="28"/>
      <c r="F11" s="132" t="s">
        <v>56</v>
      </c>
      <c r="G11" s="132"/>
      <c r="H11" s="29"/>
      <c r="I11" s="38" t="str">
        <f>VLOOKUP($O11,H29前期U10!$A$5:$E$14,3)</f>
        <v>ＳＷＪ</v>
      </c>
      <c r="J11" s="23" t="str">
        <f t="shared" si="0"/>
        <v>SJ</v>
      </c>
      <c r="K11" s="23" t="str">
        <f t="shared" si="1"/>
        <v>ＳＷＪ</v>
      </c>
      <c r="L11" s="134" t="str">
        <f>VLOOKUP($O11,H29前期U10!$A$5:$E$14,3)</f>
        <v>ＳＷＪ</v>
      </c>
      <c r="N11" s="24">
        <v>5</v>
      </c>
      <c r="O11" s="24">
        <v>7</v>
      </c>
      <c r="R11" s="94" t="s">
        <v>19</v>
      </c>
    </row>
    <row r="12" spans="1:18" ht="26.25" customHeight="1">
      <c r="A12" s="23">
        <v>6</v>
      </c>
      <c r="B12" s="26">
        <v>0.51388888888888895</v>
      </c>
      <c r="C12" s="23" t="s">
        <v>198</v>
      </c>
      <c r="D12" s="37" t="str">
        <f>VLOOKUP($N12,H29前期U10!$A$5:$E$14,3)</f>
        <v>ピュア</v>
      </c>
      <c r="E12" s="28"/>
      <c r="F12" s="132" t="s">
        <v>53</v>
      </c>
      <c r="G12" s="132"/>
      <c r="H12" s="29"/>
      <c r="I12" s="38" t="str">
        <f>VLOOKUP($O12,H29前期U10!$A$5:$E$14,3)</f>
        <v>ジョガドール・A</v>
      </c>
      <c r="J12" s="23" t="str">
        <f t="shared" si="0"/>
        <v>ピュア</v>
      </c>
      <c r="K12" s="23" t="str">
        <f t="shared" si="1"/>
        <v>ジョガドール・A</v>
      </c>
      <c r="L12" s="135" t="str">
        <f>VLOOKUP($O12,H29前期U10!$A$5:$E$14,3)</f>
        <v>ジョガドール・A</v>
      </c>
      <c r="N12" s="24">
        <v>6</v>
      </c>
      <c r="O12" s="24">
        <v>1</v>
      </c>
      <c r="R12" s="94" t="s">
        <v>179</v>
      </c>
    </row>
    <row r="13" spans="1:18" ht="26.25" customHeight="1">
      <c r="A13" s="127" t="s">
        <v>57</v>
      </c>
      <c r="B13" s="128"/>
      <c r="C13" s="129"/>
      <c r="D13" s="127" t="s">
        <v>58</v>
      </c>
      <c r="E13" s="128"/>
      <c r="F13" s="128"/>
      <c r="G13" s="128"/>
      <c r="H13" s="128"/>
      <c r="I13" s="129"/>
      <c r="R13" s="94" t="s">
        <v>180</v>
      </c>
    </row>
    <row r="14" spans="1:18" ht="26.25" customHeight="1">
      <c r="A14" s="127" t="s">
        <v>59</v>
      </c>
      <c r="B14" s="128"/>
      <c r="C14" s="129"/>
      <c r="D14" s="127" t="str">
        <f>$D$12</f>
        <v>ピュア</v>
      </c>
      <c r="E14" s="128"/>
      <c r="F14" s="129"/>
      <c r="G14" s="127" t="str">
        <f>$I$12</f>
        <v>ジョガドール・A</v>
      </c>
      <c r="H14" s="128"/>
      <c r="I14" s="129"/>
      <c r="R14" s="94" t="s">
        <v>182</v>
      </c>
    </row>
    <row r="15" spans="1:18" ht="26.25" customHeight="1">
      <c r="A15" s="127" t="s">
        <v>60</v>
      </c>
      <c r="B15" s="128"/>
      <c r="C15" s="129" t="s">
        <v>61</v>
      </c>
      <c r="D15" s="127" t="str">
        <f>$D$12</f>
        <v>ピュア</v>
      </c>
      <c r="E15" s="128"/>
      <c r="F15" s="129"/>
      <c r="G15" s="127"/>
      <c r="H15" s="128"/>
      <c r="I15" s="129"/>
      <c r="J15" s="130"/>
      <c r="K15" s="131"/>
      <c r="L15" s="131"/>
    </row>
    <row r="16" spans="1:18" ht="26.25" customHeight="1">
      <c r="A16" s="127" t="s">
        <v>62</v>
      </c>
      <c r="B16" s="128"/>
      <c r="C16" s="129" t="s">
        <v>63</v>
      </c>
      <c r="D16" s="127" t="str">
        <f>$D$11</f>
        <v>SJ</v>
      </c>
      <c r="E16" s="128"/>
      <c r="F16" s="129"/>
      <c r="G16" s="127" t="str">
        <f>$I$11</f>
        <v>ＳＷＪ</v>
      </c>
      <c r="H16" s="128"/>
      <c r="I16" s="129"/>
    </row>
    <row r="17" spans="1:18" ht="26.25" customHeight="1">
      <c r="A17" s="126" t="s">
        <v>66</v>
      </c>
      <c r="B17" s="126"/>
      <c r="C17" s="126" t="s">
        <v>65</v>
      </c>
      <c r="D17" s="127" t="str">
        <f>$D$12</f>
        <v>ピュア</v>
      </c>
      <c r="E17" s="128"/>
      <c r="F17" s="129"/>
      <c r="G17" s="127" t="str">
        <f>$I$12</f>
        <v>ジョガドール・A</v>
      </c>
      <c r="H17" s="128"/>
      <c r="I17" s="129"/>
    </row>
    <row r="18" spans="1:18" ht="26.25" customHeight="1">
      <c r="A18" s="126" t="s">
        <v>68</v>
      </c>
      <c r="B18" s="126"/>
      <c r="C18" s="126" t="s">
        <v>65</v>
      </c>
      <c r="D18" s="127" t="str">
        <f>$L$10</f>
        <v>ジョガドール・A</v>
      </c>
      <c r="E18" s="128"/>
      <c r="F18" s="129"/>
      <c r="G18" s="127"/>
      <c r="H18" s="128"/>
      <c r="I18" s="129"/>
    </row>
    <row r="19" spans="1:18" ht="26.25" customHeight="1">
      <c r="A19" s="31" t="s">
        <v>69</v>
      </c>
      <c r="B19" s="31"/>
      <c r="C19" s="32"/>
      <c r="D19" s="31"/>
      <c r="E19" s="31"/>
      <c r="F19" s="31"/>
      <c r="G19" s="31"/>
      <c r="H19" s="31"/>
      <c r="I19" s="31"/>
      <c r="J19" s="31"/>
      <c r="K19" s="31"/>
      <c r="L19" s="31"/>
    </row>
    <row r="20" spans="1:18" ht="26.25" customHeight="1">
      <c r="A20" s="31" t="s">
        <v>70</v>
      </c>
      <c r="B20" s="31"/>
      <c r="C20" s="32"/>
      <c r="D20" s="31"/>
      <c r="E20" s="31"/>
      <c r="F20" s="31"/>
      <c r="G20" s="31"/>
      <c r="H20" s="31"/>
      <c r="I20" s="31"/>
      <c r="J20" s="31"/>
      <c r="K20" s="31"/>
      <c r="L20" s="31"/>
    </row>
    <row r="21" spans="1:18" ht="26.25" customHeight="1">
      <c r="A21" s="33"/>
      <c r="B21" s="33"/>
      <c r="C21" s="33"/>
      <c r="D21" s="33"/>
      <c r="E21" s="33"/>
      <c r="F21" s="33"/>
      <c r="G21" s="33"/>
      <c r="H21" s="33"/>
      <c r="I21" s="33"/>
    </row>
    <row r="22" spans="1:18" ht="26.25" customHeight="1">
      <c r="A22" s="127" t="s">
        <v>6</v>
      </c>
      <c r="B22" s="128"/>
      <c r="C22" s="129"/>
      <c r="D22" s="137" t="s">
        <v>187</v>
      </c>
      <c r="E22" s="137"/>
      <c r="F22" s="137"/>
      <c r="G22" s="137"/>
      <c r="H22" s="137"/>
      <c r="I22" s="137"/>
      <c r="J22" s="136" t="s">
        <v>71</v>
      </c>
      <c r="K22" s="136" t="s">
        <v>72</v>
      </c>
      <c r="L22" s="126" t="s">
        <v>10</v>
      </c>
    </row>
    <row r="23" spans="1:18" ht="26.25" customHeight="1">
      <c r="A23" s="126" t="s">
        <v>48</v>
      </c>
      <c r="B23" s="126"/>
      <c r="C23" s="23" t="s">
        <v>49</v>
      </c>
      <c r="D23" s="128" t="s">
        <v>50</v>
      </c>
      <c r="E23" s="128"/>
      <c r="F23" s="128"/>
      <c r="G23" s="128"/>
      <c r="H23" s="128"/>
      <c r="I23" s="128"/>
      <c r="J23" s="126"/>
      <c r="K23" s="126"/>
      <c r="L23" s="133"/>
      <c r="N23" s="73" t="s">
        <v>51</v>
      </c>
      <c r="O23" s="73"/>
      <c r="P23" s="73" t="s">
        <v>52</v>
      </c>
      <c r="Q23" s="73"/>
      <c r="R23" s="73"/>
    </row>
    <row r="24" spans="1:18" ht="26.25" customHeight="1">
      <c r="A24" s="23">
        <v>1</v>
      </c>
      <c r="B24" s="26">
        <v>0.375</v>
      </c>
      <c r="C24" s="23" t="s">
        <v>198</v>
      </c>
      <c r="D24" s="27" t="str">
        <f>VLOOKUP($N24,H29前期U10!$A$5:$E$14,3)</f>
        <v>ジョガドール・B</v>
      </c>
      <c r="E24" s="28"/>
      <c r="F24" s="132" t="s">
        <v>53</v>
      </c>
      <c r="G24" s="132"/>
      <c r="H24" s="29"/>
      <c r="I24" s="38" t="str">
        <f>VLOOKUP($O24,H29前期U10!$A$5:$E$14,3)</f>
        <v>静岡南</v>
      </c>
      <c r="J24" s="23" t="str">
        <f>D24</f>
        <v>ジョガドール・B</v>
      </c>
      <c r="K24" s="23" t="str">
        <f>I24</f>
        <v>静岡南</v>
      </c>
      <c r="L24" s="133" t="str">
        <f>VLOOKUP($P24,H29前期U10!$A$5:$E$14,3)</f>
        <v>ジョガドール・B</v>
      </c>
      <c r="N24" s="73">
        <v>2</v>
      </c>
      <c r="O24" s="73">
        <v>9</v>
      </c>
      <c r="P24" s="73">
        <v>2</v>
      </c>
      <c r="Q24" s="73"/>
      <c r="R24" s="100" t="s">
        <v>7</v>
      </c>
    </row>
    <row r="25" spans="1:18" ht="26.25" customHeight="1">
      <c r="A25" s="23">
        <f>A24+1</f>
        <v>2</v>
      </c>
      <c r="B25" s="26">
        <v>0.40972222222222227</v>
      </c>
      <c r="C25" s="23" t="s">
        <v>198</v>
      </c>
      <c r="D25" s="27" t="str">
        <f>VLOOKUP($N25,H29前期U10!$A$5:$E$14,3)</f>
        <v>静岡南</v>
      </c>
      <c r="E25" s="28"/>
      <c r="F25" s="132" t="s">
        <v>53</v>
      </c>
      <c r="G25" s="132"/>
      <c r="H25" s="29"/>
      <c r="I25" s="38" t="str">
        <f>VLOOKUP($O25,H29前期U10!$A$5:$E$14,3)</f>
        <v>南部</v>
      </c>
      <c r="J25" s="23" t="str">
        <f>D25</f>
        <v>静岡南</v>
      </c>
      <c r="K25" s="23" t="str">
        <f>I25</f>
        <v>南部</v>
      </c>
      <c r="L25" s="134" t="str">
        <f>VLOOKUP($O25,H29前期U10!$A$5:$E$14,3)</f>
        <v>南部</v>
      </c>
      <c r="N25" s="73">
        <v>9</v>
      </c>
      <c r="O25" s="73">
        <v>4</v>
      </c>
      <c r="P25" s="73"/>
      <c r="Q25" s="73"/>
      <c r="R25" s="100" t="s">
        <v>184</v>
      </c>
    </row>
    <row r="26" spans="1:18" ht="26.25" customHeight="1">
      <c r="A26" s="23">
        <f>A25+1</f>
        <v>3</v>
      </c>
      <c r="B26" s="26">
        <v>0.44444444444444442</v>
      </c>
      <c r="C26" s="23" t="s">
        <v>198</v>
      </c>
      <c r="D26" s="27" t="str">
        <f>VLOOKUP($N26,H29前期U10!$A$5:$E$14,3)</f>
        <v>南部</v>
      </c>
      <c r="E26" s="28"/>
      <c r="F26" s="132" t="s">
        <v>56</v>
      </c>
      <c r="G26" s="132"/>
      <c r="H26" s="29"/>
      <c r="I26" s="38" t="str">
        <f>VLOOKUP($O26,H29前期U10!$A$5:$E$14,3)</f>
        <v>ジョガドール・B</v>
      </c>
      <c r="J26" s="23" t="str">
        <f>D26</f>
        <v>南部</v>
      </c>
      <c r="K26" s="23" t="str">
        <f>I26</f>
        <v>ジョガドール・B</v>
      </c>
      <c r="L26" s="135" t="str">
        <f>VLOOKUP($O26,H29前期U10!$A$5:$E$14,3)</f>
        <v>ジョガドール・B</v>
      </c>
      <c r="N26" s="73">
        <v>4</v>
      </c>
      <c r="O26" s="73">
        <v>2</v>
      </c>
      <c r="P26" s="73"/>
      <c r="Q26" s="73"/>
      <c r="R26" s="94" t="s">
        <v>44</v>
      </c>
    </row>
    <row r="27" spans="1:18" ht="26.25" customHeight="1">
      <c r="A27" s="126" t="s">
        <v>57</v>
      </c>
      <c r="B27" s="126"/>
      <c r="C27" s="126"/>
      <c r="D27" s="128" t="s">
        <v>58</v>
      </c>
      <c r="E27" s="128"/>
      <c r="F27" s="128"/>
      <c r="G27" s="128"/>
      <c r="H27" s="128"/>
      <c r="I27" s="129"/>
      <c r="N27" s="73"/>
      <c r="O27" s="73"/>
      <c r="P27" s="73"/>
      <c r="Q27" s="73"/>
      <c r="R27" s="94" t="s">
        <v>20</v>
      </c>
    </row>
    <row r="28" spans="1:18" s="73" customFormat="1" ht="26.25" customHeight="1">
      <c r="A28" s="127" t="s">
        <v>59</v>
      </c>
      <c r="B28" s="128"/>
      <c r="C28" s="129"/>
      <c r="D28" s="127" t="str">
        <f>$D$26</f>
        <v>南部</v>
      </c>
      <c r="E28" s="128"/>
      <c r="F28" s="129"/>
      <c r="G28" s="127" t="str">
        <f>$I$26</f>
        <v>ジョガドール・B</v>
      </c>
      <c r="H28" s="128"/>
      <c r="I28" s="129"/>
    </row>
    <row r="29" spans="1:18" s="73" customFormat="1" ht="26.25" customHeight="1">
      <c r="A29" s="127" t="s">
        <v>60</v>
      </c>
      <c r="B29" s="128"/>
      <c r="C29" s="129" t="s">
        <v>61</v>
      </c>
      <c r="D29" s="127" t="str">
        <f>$D$26</f>
        <v>南部</v>
      </c>
      <c r="E29" s="128"/>
      <c r="F29" s="129"/>
      <c r="G29" s="127"/>
      <c r="H29" s="128"/>
      <c r="I29" s="129"/>
      <c r="J29" s="130"/>
      <c r="K29" s="131"/>
      <c r="L29" s="131"/>
    </row>
    <row r="30" spans="1:18" s="73" customFormat="1" ht="26.25" customHeight="1">
      <c r="A30" s="127" t="s">
        <v>62</v>
      </c>
      <c r="B30" s="128"/>
      <c r="C30" s="129" t="s">
        <v>63</v>
      </c>
      <c r="D30" s="127" t="str">
        <f>$D$25</f>
        <v>静岡南</v>
      </c>
      <c r="E30" s="128"/>
      <c r="F30" s="129"/>
      <c r="G30" s="127" t="str">
        <f>$I$25</f>
        <v>南部</v>
      </c>
      <c r="H30" s="128"/>
      <c r="I30" s="129"/>
    </row>
    <row r="31" spans="1:18" s="73" customFormat="1" ht="26.25" customHeight="1">
      <c r="A31" s="127" t="s">
        <v>64</v>
      </c>
      <c r="B31" s="128"/>
      <c r="C31" s="129" t="s">
        <v>65</v>
      </c>
      <c r="D31" s="127" t="str">
        <f t="shared" ref="D31:D32" si="2">$D$26</f>
        <v>南部</v>
      </c>
      <c r="E31" s="128"/>
      <c r="F31" s="129"/>
      <c r="G31" s="127" t="s">
        <v>188</v>
      </c>
      <c r="H31" s="128"/>
      <c r="I31" s="129"/>
    </row>
    <row r="32" spans="1:18" s="73" customFormat="1" ht="26.25" customHeight="1">
      <c r="A32" s="126" t="s">
        <v>66</v>
      </c>
      <c r="B32" s="126"/>
      <c r="C32" s="126" t="s">
        <v>65</v>
      </c>
      <c r="D32" s="127" t="str">
        <f t="shared" si="2"/>
        <v>南部</v>
      </c>
      <c r="E32" s="128"/>
      <c r="F32" s="129"/>
      <c r="G32" s="127" t="str">
        <f>$I$26</f>
        <v>ジョガドール・B</v>
      </c>
      <c r="H32" s="128"/>
      <c r="I32" s="129"/>
    </row>
    <row r="33" spans="1:12" s="73" customFormat="1" ht="26.25" customHeight="1">
      <c r="A33" s="127" t="s">
        <v>67</v>
      </c>
      <c r="B33" s="128"/>
      <c r="C33" s="129" t="s">
        <v>65</v>
      </c>
      <c r="D33" s="127" t="str">
        <f>$I$26</f>
        <v>ジョガドール・B</v>
      </c>
      <c r="E33" s="128"/>
      <c r="F33" s="129"/>
      <c r="G33" s="127" t="s">
        <v>188</v>
      </c>
      <c r="H33" s="128"/>
      <c r="I33" s="129"/>
    </row>
    <row r="34" spans="1:12" s="73" customFormat="1" ht="26.25" customHeight="1">
      <c r="A34" s="126" t="s">
        <v>68</v>
      </c>
      <c r="B34" s="126"/>
      <c r="C34" s="126" t="s">
        <v>65</v>
      </c>
      <c r="D34" s="127" t="str">
        <f>$L$24</f>
        <v>ジョガドール・B</v>
      </c>
      <c r="E34" s="128"/>
      <c r="F34" s="129"/>
      <c r="G34" s="127"/>
      <c r="H34" s="128"/>
      <c r="I34" s="129"/>
    </row>
    <row r="35" spans="1:12" ht="26.25" customHeight="1">
      <c r="A35" s="31" t="s">
        <v>69</v>
      </c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26.25" customHeight="1">
      <c r="A36" s="31" t="s">
        <v>70</v>
      </c>
      <c r="B36" s="31"/>
      <c r="C36" s="32"/>
      <c r="D36" s="31"/>
      <c r="E36" s="31"/>
      <c r="F36" s="31"/>
      <c r="G36" s="31"/>
      <c r="H36" s="31"/>
      <c r="I36" s="31"/>
      <c r="J36" s="31"/>
      <c r="K36" s="31"/>
      <c r="L36" s="31"/>
    </row>
  </sheetData>
  <mergeCells count="73">
    <mergeCell ref="A1:I1"/>
    <mergeCell ref="J1:L1"/>
    <mergeCell ref="A3:C3"/>
    <mergeCell ref="D3:I3"/>
    <mergeCell ref="A5:C5"/>
    <mergeCell ref="D5:I5"/>
    <mergeCell ref="J5:J6"/>
    <mergeCell ref="K5:K6"/>
    <mergeCell ref="L5:L6"/>
    <mergeCell ref="A6:B6"/>
    <mergeCell ref="A13:C13"/>
    <mergeCell ref="D13:I13"/>
    <mergeCell ref="D6:I6"/>
    <mergeCell ref="N6:O6"/>
    <mergeCell ref="F7:G7"/>
    <mergeCell ref="F8:G8"/>
    <mergeCell ref="F9:G9"/>
    <mergeCell ref="F10:G10"/>
    <mergeCell ref="F11:G11"/>
    <mergeCell ref="F12:G12"/>
    <mergeCell ref="L7:L9"/>
    <mergeCell ref="L10:L12"/>
    <mergeCell ref="A14:C14"/>
    <mergeCell ref="D14:F14"/>
    <mergeCell ref="G14:I14"/>
    <mergeCell ref="A15:C15"/>
    <mergeCell ref="D15:F15"/>
    <mergeCell ref="G15:I15"/>
    <mergeCell ref="J15:L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22:C22"/>
    <mergeCell ref="D22:I22"/>
    <mergeCell ref="J22:J23"/>
    <mergeCell ref="K22:K23"/>
    <mergeCell ref="L22:L23"/>
    <mergeCell ref="A23:B23"/>
    <mergeCell ref="D23:I23"/>
    <mergeCell ref="A27:C27"/>
    <mergeCell ref="D27:I27"/>
    <mergeCell ref="F24:G24"/>
    <mergeCell ref="L24:L26"/>
    <mergeCell ref="F25:G25"/>
    <mergeCell ref="F26:G26"/>
    <mergeCell ref="D28:F28"/>
    <mergeCell ref="G28:I28"/>
    <mergeCell ref="A29:C29"/>
    <mergeCell ref="D29:F29"/>
    <mergeCell ref="G29:I29"/>
    <mergeCell ref="A28:C28"/>
    <mergeCell ref="J29:L29"/>
    <mergeCell ref="A30:C30"/>
    <mergeCell ref="D30:F30"/>
    <mergeCell ref="G30:I30"/>
    <mergeCell ref="A31:C31"/>
    <mergeCell ref="D31:F31"/>
    <mergeCell ref="G31:I31"/>
    <mergeCell ref="A34:C34"/>
    <mergeCell ref="D34:F34"/>
    <mergeCell ref="G34:I34"/>
    <mergeCell ref="A32:C32"/>
    <mergeCell ref="D32:F32"/>
    <mergeCell ref="G32:I32"/>
    <mergeCell ref="A33:C33"/>
    <mergeCell ref="D33:F33"/>
    <mergeCell ref="G33:I33"/>
  </mergeCells>
  <phoneticPr fontId="1"/>
  <pageMargins left="0.7" right="0.7" top="0.75" bottom="0.75" header="0.3" footer="0.3"/>
  <pageSetup paperSize="9" scale="79" orientation="portrait" r:id="rId1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BreakPreview" zoomScale="85" zoomScaleNormal="85" zoomScaleSheetLayoutView="85" workbookViewId="0">
      <selection activeCell="A13" sqref="A13:C13"/>
    </sheetView>
  </sheetViews>
  <sheetFormatPr defaultRowHeight="14.25"/>
  <cols>
    <col min="1" max="1" width="4.875" style="113" customWidth="1"/>
    <col min="2" max="2" width="9.875" style="113" customWidth="1"/>
    <col min="3" max="3" width="5" style="113" customWidth="1"/>
    <col min="4" max="4" width="13.125" style="113" customWidth="1"/>
    <col min="5" max="5" width="5.625" style="113" customWidth="1"/>
    <col min="6" max="7" width="2.875" style="113" customWidth="1"/>
    <col min="8" max="8" width="5.625" style="113" customWidth="1"/>
    <col min="9" max="12" width="13.125" style="113" customWidth="1"/>
    <col min="13" max="16" width="4.875" style="113" customWidth="1"/>
    <col min="17" max="16384" width="9" style="113"/>
  </cols>
  <sheetData>
    <row r="1" spans="1:18" ht="30" customHeight="1">
      <c r="A1" s="139" t="s">
        <v>191</v>
      </c>
      <c r="B1" s="139"/>
      <c r="C1" s="139"/>
      <c r="D1" s="139"/>
      <c r="E1" s="139"/>
      <c r="F1" s="139"/>
      <c r="G1" s="139"/>
      <c r="H1" s="139"/>
      <c r="I1" s="139"/>
      <c r="J1" s="140" t="s">
        <v>234</v>
      </c>
      <c r="K1" s="140"/>
      <c r="L1" s="140"/>
    </row>
    <row r="2" spans="1:18" ht="26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8" ht="26.25" customHeight="1">
      <c r="A3" s="141" t="s">
        <v>47</v>
      </c>
      <c r="B3" s="141"/>
      <c r="C3" s="141"/>
      <c r="D3" s="142" t="s">
        <v>235</v>
      </c>
      <c r="E3" s="142"/>
      <c r="F3" s="142"/>
      <c r="G3" s="142"/>
      <c r="H3" s="142"/>
      <c r="I3" s="142"/>
      <c r="J3" s="25"/>
      <c r="K3" s="25"/>
      <c r="L3" s="25"/>
    </row>
    <row r="4" spans="1:18" ht="26.25" customHeight="1"/>
    <row r="5" spans="1:18" ht="26.25" customHeight="1">
      <c r="A5" s="127" t="s">
        <v>6</v>
      </c>
      <c r="B5" s="128"/>
      <c r="C5" s="129"/>
      <c r="D5" s="137" t="s">
        <v>187</v>
      </c>
      <c r="E5" s="137"/>
      <c r="F5" s="137"/>
      <c r="G5" s="137"/>
      <c r="H5" s="137"/>
      <c r="I5" s="137"/>
      <c r="J5" s="136" t="s">
        <v>71</v>
      </c>
      <c r="K5" s="136" t="s">
        <v>72</v>
      </c>
      <c r="L5" s="126" t="s">
        <v>10</v>
      </c>
    </row>
    <row r="6" spans="1:18" ht="26.25" customHeight="1">
      <c r="A6" s="126" t="s">
        <v>48</v>
      </c>
      <c r="B6" s="126"/>
      <c r="C6" s="112" t="s">
        <v>185</v>
      </c>
      <c r="D6" s="128" t="s">
        <v>50</v>
      </c>
      <c r="E6" s="128"/>
      <c r="F6" s="128"/>
      <c r="G6" s="128"/>
      <c r="H6" s="128"/>
      <c r="I6" s="128"/>
      <c r="J6" s="126"/>
      <c r="K6" s="126"/>
      <c r="L6" s="133"/>
      <c r="N6" s="138" t="s">
        <v>51</v>
      </c>
      <c r="O6" s="138"/>
      <c r="P6" s="113" t="s">
        <v>52</v>
      </c>
    </row>
    <row r="7" spans="1:18" ht="26.25" customHeight="1">
      <c r="A7" s="112">
        <v>1</v>
      </c>
      <c r="B7" s="26">
        <v>0.375</v>
      </c>
      <c r="C7" s="112" t="s">
        <v>186</v>
      </c>
      <c r="D7" s="37" t="str">
        <f>VLOOKUP($N7,H29前期U10!$A$5:$E$14,3)</f>
        <v>東源台</v>
      </c>
      <c r="E7" s="28"/>
      <c r="F7" s="132" t="s">
        <v>53</v>
      </c>
      <c r="G7" s="132"/>
      <c r="H7" s="114"/>
      <c r="I7" s="38" t="str">
        <f>VLOOKUP($O7,H29前期U10!$A$5:$E$14,3)</f>
        <v>南部</v>
      </c>
      <c r="J7" s="112" t="str">
        <f t="shared" ref="J7:J12" si="0">D7</f>
        <v>東源台</v>
      </c>
      <c r="K7" s="112" t="str">
        <f t="shared" ref="K7:K12" si="1">I7</f>
        <v>南部</v>
      </c>
      <c r="L7" s="133" t="str">
        <f>VLOOKUP($P7,H29前期U10!$A$5:$E$14,3)</f>
        <v>東源台</v>
      </c>
      <c r="N7" s="113">
        <v>3</v>
      </c>
      <c r="O7" s="113">
        <v>4</v>
      </c>
      <c r="P7" s="113">
        <v>3</v>
      </c>
      <c r="R7" s="94" t="s">
        <v>25</v>
      </c>
    </row>
    <row r="8" spans="1:18" ht="26.25" customHeight="1">
      <c r="A8" s="112">
        <v>2</v>
      </c>
      <c r="B8" s="26">
        <v>0.40277777777777773</v>
      </c>
      <c r="C8" s="112" t="s">
        <v>198</v>
      </c>
      <c r="D8" s="37" t="str">
        <f>VLOOKUP($N8,H29前期U10!$A$5:$E$14,3)</f>
        <v>SJ</v>
      </c>
      <c r="E8" s="28"/>
      <c r="F8" s="132" t="s">
        <v>53</v>
      </c>
      <c r="G8" s="132"/>
      <c r="H8" s="114"/>
      <c r="I8" s="38" t="str">
        <f>VLOOKUP($O8,H29前期U10!$A$5:$E$14,3)</f>
        <v>静岡南</v>
      </c>
      <c r="J8" s="112" t="str">
        <f t="shared" si="0"/>
        <v>SJ</v>
      </c>
      <c r="K8" s="112" t="str">
        <f t="shared" si="1"/>
        <v>静岡南</v>
      </c>
      <c r="L8" s="134" t="str">
        <f>VLOOKUP($O8,H29前期U10!$A$5:$E$14,3)</f>
        <v>静岡南</v>
      </c>
      <c r="N8" s="113">
        <v>5</v>
      </c>
      <c r="O8" s="113">
        <v>9</v>
      </c>
      <c r="R8" s="94" t="s">
        <v>26</v>
      </c>
    </row>
    <row r="9" spans="1:18" ht="26.25" customHeight="1">
      <c r="A9" s="112">
        <v>3</v>
      </c>
      <c r="B9" s="26">
        <v>0.43055555555555558</v>
      </c>
      <c r="C9" s="112" t="s">
        <v>198</v>
      </c>
      <c r="D9" s="37" t="str">
        <f>VLOOKUP($N9,H29前期U10!$A$5:$E$14,3)</f>
        <v>南部</v>
      </c>
      <c r="E9" s="28"/>
      <c r="F9" s="132" t="s">
        <v>53</v>
      </c>
      <c r="G9" s="132"/>
      <c r="H9" s="114"/>
      <c r="I9" s="38" t="str">
        <f>VLOOKUP($O9,H29前期U10!$A$5:$E$14,3)</f>
        <v>SHIZUNAN</v>
      </c>
      <c r="J9" s="112" t="str">
        <f t="shared" si="0"/>
        <v>南部</v>
      </c>
      <c r="K9" s="112" t="str">
        <f t="shared" si="1"/>
        <v>SHIZUNAN</v>
      </c>
      <c r="L9" s="135" t="str">
        <f>VLOOKUP($O9,H29前期U10!$A$5:$E$14,3)</f>
        <v>SHIZUNAN</v>
      </c>
      <c r="N9" s="113">
        <v>4</v>
      </c>
      <c r="O9" s="113">
        <v>8</v>
      </c>
      <c r="R9" s="94" t="s">
        <v>30</v>
      </c>
    </row>
    <row r="10" spans="1:18" ht="26.25" customHeight="1">
      <c r="A10" s="112">
        <v>4</v>
      </c>
      <c r="B10" s="26">
        <v>0.45833333333333331</v>
      </c>
      <c r="C10" s="112" t="s">
        <v>198</v>
      </c>
      <c r="D10" s="37" t="str">
        <f>VLOOKUP($N10,H29前期U10!$A$5:$E$14,3)</f>
        <v>静岡南</v>
      </c>
      <c r="E10" s="28"/>
      <c r="F10" s="132" t="s">
        <v>53</v>
      </c>
      <c r="G10" s="132"/>
      <c r="H10" s="114"/>
      <c r="I10" s="38" t="str">
        <f>VLOOKUP($O10,H29前期U10!$A$5:$E$14,3)</f>
        <v>ジョガドール・A</v>
      </c>
      <c r="J10" s="112" t="str">
        <f t="shared" si="0"/>
        <v>静岡南</v>
      </c>
      <c r="K10" s="112" t="str">
        <f t="shared" si="1"/>
        <v>ジョガドール・A</v>
      </c>
      <c r="L10" s="133" t="str">
        <f>VLOOKUP($P10,H29前期U10!$A$5:$E$14,3)</f>
        <v>SJ</v>
      </c>
      <c r="N10" s="113">
        <v>9</v>
      </c>
      <c r="O10" s="113">
        <v>1</v>
      </c>
      <c r="P10" s="113">
        <v>5</v>
      </c>
      <c r="R10" s="94" t="s">
        <v>42</v>
      </c>
    </row>
    <row r="11" spans="1:18" ht="26.25" customHeight="1">
      <c r="A11" s="112">
        <v>5</v>
      </c>
      <c r="B11" s="26">
        <v>0.4861111111111111</v>
      </c>
      <c r="C11" s="112" t="s">
        <v>198</v>
      </c>
      <c r="D11" s="37" t="str">
        <f>VLOOKUP($N11,H29前期U10!$A$5:$E$14,3)</f>
        <v>SHIZUNAN</v>
      </c>
      <c r="E11" s="28"/>
      <c r="F11" s="132" t="s">
        <v>53</v>
      </c>
      <c r="G11" s="132"/>
      <c r="H11" s="114"/>
      <c r="I11" s="38" t="str">
        <f>VLOOKUP($O11,H29前期U10!$A$5:$E$14,3)</f>
        <v>東源台</v>
      </c>
      <c r="J11" s="112" t="str">
        <f t="shared" si="0"/>
        <v>SHIZUNAN</v>
      </c>
      <c r="K11" s="112" t="str">
        <f t="shared" si="1"/>
        <v>東源台</v>
      </c>
      <c r="L11" s="134" t="str">
        <f>VLOOKUP($O11,H29前期U10!$A$5:$E$14,3)</f>
        <v>東源台</v>
      </c>
      <c r="N11" s="113">
        <v>8</v>
      </c>
      <c r="O11" s="113">
        <v>3</v>
      </c>
      <c r="R11" s="94" t="s">
        <v>43</v>
      </c>
    </row>
    <row r="12" spans="1:18" ht="26.25" customHeight="1">
      <c r="A12" s="112">
        <v>6</v>
      </c>
      <c r="B12" s="26">
        <v>0.51388888888888895</v>
      </c>
      <c r="C12" s="112" t="s">
        <v>198</v>
      </c>
      <c r="D12" s="37" t="str">
        <f>VLOOKUP($N12,H29前期U10!$A$5:$E$14,3)</f>
        <v>ジョガドール・A</v>
      </c>
      <c r="E12" s="28"/>
      <c r="F12" s="132" t="s">
        <v>53</v>
      </c>
      <c r="G12" s="132"/>
      <c r="H12" s="114"/>
      <c r="I12" s="38" t="str">
        <f>VLOOKUP($O12,H29前期U10!$A$5:$E$14,3)</f>
        <v>SJ</v>
      </c>
      <c r="J12" s="112" t="str">
        <f t="shared" si="0"/>
        <v>ジョガドール・A</v>
      </c>
      <c r="K12" s="112" t="str">
        <f t="shared" si="1"/>
        <v>SJ</v>
      </c>
      <c r="L12" s="135" t="str">
        <f>VLOOKUP($O12,H29前期U10!$A$5:$E$14,3)</f>
        <v>SJ</v>
      </c>
      <c r="N12" s="113">
        <v>1</v>
      </c>
      <c r="O12" s="113">
        <v>5</v>
      </c>
      <c r="R12" s="94" t="s">
        <v>164</v>
      </c>
    </row>
    <row r="13" spans="1:18" ht="26.25" customHeight="1">
      <c r="A13" s="127" t="s">
        <v>57</v>
      </c>
      <c r="B13" s="128"/>
      <c r="C13" s="129"/>
      <c r="D13" s="127" t="s">
        <v>58</v>
      </c>
      <c r="E13" s="128"/>
      <c r="F13" s="128"/>
      <c r="G13" s="128"/>
      <c r="H13" s="128"/>
      <c r="I13" s="129"/>
      <c r="R13" s="94" t="s">
        <v>21</v>
      </c>
    </row>
    <row r="14" spans="1:18" ht="26.25" customHeight="1">
      <c r="A14" s="127" t="s">
        <v>59</v>
      </c>
      <c r="B14" s="128"/>
      <c r="C14" s="129"/>
      <c r="D14" s="127" t="str">
        <f>$D$12</f>
        <v>ジョガドール・A</v>
      </c>
      <c r="E14" s="128"/>
      <c r="F14" s="129"/>
      <c r="G14" s="127" t="str">
        <f>$I$12</f>
        <v>SJ</v>
      </c>
      <c r="H14" s="128"/>
      <c r="I14" s="129"/>
      <c r="R14" s="94" t="s">
        <v>166</v>
      </c>
    </row>
    <row r="15" spans="1:18" ht="26.25" customHeight="1">
      <c r="A15" s="127" t="s">
        <v>60</v>
      </c>
      <c r="B15" s="128"/>
      <c r="C15" s="129" t="s">
        <v>61</v>
      </c>
      <c r="D15" s="127" t="str">
        <f>$D$12</f>
        <v>ジョガドール・A</v>
      </c>
      <c r="E15" s="128"/>
      <c r="F15" s="129"/>
      <c r="G15" s="127"/>
      <c r="H15" s="128"/>
      <c r="I15" s="129"/>
      <c r="J15" s="130"/>
      <c r="K15" s="131"/>
      <c r="L15" s="131"/>
    </row>
    <row r="16" spans="1:18" ht="26.25" customHeight="1">
      <c r="A16" s="127" t="s">
        <v>62</v>
      </c>
      <c r="B16" s="128"/>
      <c r="C16" s="129" t="s">
        <v>63</v>
      </c>
      <c r="D16" s="127" t="str">
        <f>$D$11</f>
        <v>SHIZUNAN</v>
      </c>
      <c r="E16" s="128"/>
      <c r="F16" s="129"/>
      <c r="G16" s="127" t="str">
        <f>$I$11</f>
        <v>東源台</v>
      </c>
      <c r="H16" s="128"/>
      <c r="I16" s="129"/>
    </row>
    <row r="17" spans="1:18" ht="26.25" customHeight="1">
      <c r="A17" s="127" t="s">
        <v>64</v>
      </c>
      <c r="B17" s="128"/>
      <c r="C17" s="129" t="s">
        <v>65</v>
      </c>
      <c r="D17" s="127" t="str">
        <f>$D$12</f>
        <v>ジョガドール・A</v>
      </c>
      <c r="E17" s="128"/>
      <c r="F17" s="129"/>
      <c r="G17" s="127" t="s">
        <v>188</v>
      </c>
      <c r="H17" s="128"/>
      <c r="I17" s="129"/>
    </row>
    <row r="18" spans="1:18" ht="26.25" customHeight="1">
      <c r="A18" s="126" t="s">
        <v>66</v>
      </c>
      <c r="B18" s="126"/>
      <c r="C18" s="126" t="s">
        <v>65</v>
      </c>
      <c r="D18" s="127" t="str">
        <f>$D$12</f>
        <v>ジョガドール・A</v>
      </c>
      <c r="E18" s="128"/>
      <c r="F18" s="129"/>
      <c r="G18" s="127" t="str">
        <f>$I$12</f>
        <v>SJ</v>
      </c>
      <c r="H18" s="128"/>
      <c r="I18" s="129"/>
    </row>
    <row r="19" spans="1:18" ht="26.25" customHeight="1">
      <c r="A19" s="127" t="s">
        <v>67</v>
      </c>
      <c r="B19" s="128"/>
      <c r="C19" s="129" t="s">
        <v>65</v>
      </c>
      <c r="D19" s="127" t="str">
        <f>$I$12</f>
        <v>SJ</v>
      </c>
      <c r="E19" s="128"/>
      <c r="F19" s="129"/>
      <c r="G19" s="127" t="s">
        <v>188</v>
      </c>
      <c r="H19" s="128"/>
      <c r="I19" s="129"/>
    </row>
    <row r="20" spans="1:18" ht="26.25" customHeight="1">
      <c r="A20" s="126" t="s">
        <v>68</v>
      </c>
      <c r="B20" s="126"/>
      <c r="C20" s="126" t="s">
        <v>65</v>
      </c>
      <c r="D20" s="127" t="str">
        <f>$L$10</f>
        <v>SJ</v>
      </c>
      <c r="E20" s="128"/>
      <c r="F20" s="129"/>
      <c r="G20" s="127"/>
      <c r="H20" s="128"/>
      <c r="I20" s="129"/>
    </row>
    <row r="21" spans="1:18" ht="26.25" customHeight="1">
      <c r="A21" s="31" t="s">
        <v>69</v>
      </c>
      <c r="B21" s="31"/>
      <c r="C21" s="32"/>
      <c r="D21" s="31"/>
      <c r="E21" s="31"/>
      <c r="F21" s="31"/>
      <c r="G21" s="31"/>
      <c r="H21" s="31"/>
      <c r="I21" s="31"/>
      <c r="J21" s="31"/>
      <c r="K21" s="31"/>
      <c r="L21" s="31"/>
    </row>
    <row r="22" spans="1:18" ht="26.25" customHeight="1">
      <c r="A22" s="31" t="s">
        <v>70</v>
      </c>
      <c r="B22" s="31"/>
      <c r="C22" s="32"/>
      <c r="D22" s="31"/>
      <c r="E22" s="31"/>
      <c r="F22" s="31"/>
      <c r="G22" s="31"/>
      <c r="H22" s="31"/>
      <c r="I22" s="31"/>
      <c r="J22" s="31"/>
      <c r="K22" s="31"/>
      <c r="L22" s="31"/>
    </row>
    <row r="23" spans="1:18" ht="26.25" customHeight="1">
      <c r="A23" s="33"/>
      <c r="B23" s="33"/>
      <c r="C23" s="33"/>
      <c r="D23" s="33"/>
      <c r="E23" s="33"/>
      <c r="F23" s="33"/>
      <c r="G23" s="33"/>
      <c r="H23" s="33"/>
      <c r="I23" s="33"/>
    </row>
    <row r="24" spans="1:18" ht="26.25" customHeight="1">
      <c r="A24" s="127" t="s">
        <v>6</v>
      </c>
      <c r="B24" s="128"/>
      <c r="C24" s="129"/>
      <c r="D24" s="137" t="s">
        <v>189</v>
      </c>
      <c r="E24" s="137"/>
      <c r="F24" s="137"/>
      <c r="G24" s="137"/>
      <c r="H24" s="137"/>
      <c r="I24" s="137"/>
      <c r="J24" s="136" t="s">
        <v>71</v>
      </c>
      <c r="K24" s="136" t="s">
        <v>72</v>
      </c>
      <c r="L24" s="126" t="s">
        <v>10</v>
      </c>
    </row>
    <row r="25" spans="1:18" ht="26.25" customHeight="1">
      <c r="A25" s="126" t="s">
        <v>48</v>
      </c>
      <c r="B25" s="126"/>
      <c r="C25" s="112" t="s">
        <v>49</v>
      </c>
      <c r="D25" s="128" t="s">
        <v>50</v>
      </c>
      <c r="E25" s="128"/>
      <c r="F25" s="128"/>
      <c r="G25" s="128"/>
      <c r="H25" s="128"/>
      <c r="I25" s="128"/>
      <c r="J25" s="126"/>
      <c r="K25" s="126"/>
      <c r="L25" s="133"/>
      <c r="N25" s="113" t="s">
        <v>51</v>
      </c>
      <c r="P25" s="113" t="s">
        <v>52</v>
      </c>
    </row>
    <row r="26" spans="1:18" ht="26.25" customHeight="1">
      <c r="A26" s="112">
        <v>1</v>
      </c>
      <c r="B26" s="26">
        <v>0.375</v>
      </c>
      <c r="C26" s="112" t="s">
        <v>198</v>
      </c>
      <c r="D26" s="37" t="str">
        <f>VLOOKUP($N26,H29前期U10!$A$5:$E$14,3)</f>
        <v>ジョガドール・B</v>
      </c>
      <c r="E26" s="28"/>
      <c r="F26" s="132" t="s">
        <v>53</v>
      </c>
      <c r="G26" s="132"/>
      <c r="H26" s="114"/>
      <c r="I26" s="38" t="str">
        <f>VLOOKUP($O26,H29前期U10!$A$5:$E$14,3)</f>
        <v>ピュア</v>
      </c>
      <c r="J26" s="112" t="str">
        <f>D26</f>
        <v>ジョガドール・B</v>
      </c>
      <c r="K26" s="112" t="str">
        <f>I26</f>
        <v>ピュア</v>
      </c>
      <c r="L26" s="133" t="str">
        <f>VLOOKUP($P26,H29前期U10!$A$5:$E$14,3)</f>
        <v>ピュア</v>
      </c>
      <c r="N26" s="113">
        <v>2</v>
      </c>
      <c r="O26" s="113">
        <v>6</v>
      </c>
      <c r="P26" s="113">
        <v>6</v>
      </c>
      <c r="R26" s="100" t="s">
        <v>27</v>
      </c>
    </row>
    <row r="27" spans="1:18" ht="26.25" customHeight="1">
      <c r="A27" s="112">
        <f>A26+1</f>
        <v>2</v>
      </c>
      <c r="B27" s="26">
        <v>0.40972222222222227</v>
      </c>
      <c r="C27" s="112" t="s">
        <v>198</v>
      </c>
      <c r="D27" s="37" t="str">
        <f>VLOOKUP($N27,H29前期U10!$A$5:$E$14,3)</f>
        <v>ＳＷＪ</v>
      </c>
      <c r="E27" s="28"/>
      <c r="F27" s="132" t="s">
        <v>53</v>
      </c>
      <c r="G27" s="132"/>
      <c r="H27" s="114"/>
      <c r="I27" s="38" t="str">
        <f>VLOOKUP($O27,H29前期U10!$A$5:$E$14,3)</f>
        <v>ジョガドール・B</v>
      </c>
      <c r="J27" s="112" t="str">
        <f>D27</f>
        <v>ＳＷＪ</v>
      </c>
      <c r="K27" s="112" t="str">
        <f>I27</f>
        <v>ジョガドール・B</v>
      </c>
      <c r="L27" s="134" t="str">
        <f>VLOOKUP($O27,H29前期U10!$A$5:$E$14,3)</f>
        <v>ジョガドール・B</v>
      </c>
      <c r="N27" s="113">
        <v>7</v>
      </c>
      <c r="O27" s="113">
        <v>2</v>
      </c>
      <c r="R27" s="94" t="s">
        <v>170</v>
      </c>
    </row>
    <row r="28" spans="1:18" ht="26.25" customHeight="1">
      <c r="A28" s="112">
        <f>A27+1</f>
        <v>3</v>
      </c>
      <c r="B28" s="26">
        <v>0.44444444444444442</v>
      </c>
      <c r="C28" s="112" t="s">
        <v>198</v>
      </c>
      <c r="D28" s="37" t="str">
        <f>VLOOKUP($N28,H29前期U10!$A$5:$E$14,3)</f>
        <v>ピュア</v>
      </c>
      <c r="E28" s="28"/>
      <c r="F28" s="132" t="s">
        <v>53</v>
      </c>
      <c r="G28" s="132"/>
      <c r="H28" s="114"/>
      <c r="I28" s="38" t="str">
        <f>VLOOKUP($O28,H29前期U10!$A$5:$E$14,3)</f>
        <v>ＳＷＪ</v>
      </c>
      <c r="J28" s="112" t="str">
        <f>D28</f>
        <v>ピュア</v>
      </c>
      <c r="K28" s="112" t="str">
        <f>I28</f>
        <v>ＳＷＪ</v>
      </c>
      <c r="L28" s="135" t="str">
        <f>VLOOKUP($O28,H29前期U10!$A$5:$E$14,3)</f>
        <v>ＳＷＪ</v>
      </c>
      <c r="N28" s="113">
        <v>6</v>
      </c>
      <c r="O28" s="113">
        <v>7</v>
      </c>
      <c r="R28" s="94" t="s">
        <v>17</v>
      </c>
    </row>
    <row r="29" spans="1:18" ht="26.25" customHeight="1">
      <c r="A29" s="126" t="s">
        <v>57</v>
      </c>
      <c r="B29" s="126"/>
      <c r="C29" s="126"/>
      <c r="D29" s="128" t="s">
        <v>58</v>
      </c>
      <c r="E29" s="128"/>
      <c r="F29" s="128"/>
      <c r="G29" s="128"/>
      <c r="H29" s="128"/>
      <c r="I29" s="129"/>
      <c r="R29" s="94" t="s">
        <v>23</v>
      </c>
    </row>
    <row r="30" spans="1:18" ht="26.25" customHeight="1">
      <c r="A30" s="127" t="s">
        <v>59</v>
      </c>
      <c r="B30" s="128"/>
      <c r="C30" s="129"/>
      <c r="D30" s="127" t="str">
        <f>$D$28</f>
        <v>ピュア</v>
      </c>
      <c r="E30" s="128"/>
      <c r="F30" s="129"/>
      <c r="G30" s="127" t="str">
        <f>$I$28</f>
        <v>ＳＷＪ</v>
      </c>
      <c r="H30" s="128"/>
      <c r="I30" s="129"/>
    </row>
    <row r="31" spans="1:18" ht="26.25" customHeight="1">
      <c r="A31" s="127" t="s">
        <v>60</v>
      </c>
      <c r="B31" s="128"/>
      <c r="C31" s="129" t="s">
        <v>61</v>
      </c>
      <c r="D31" s="127" t="str">
        <f>$D$28</f>
        <v>ピュア</v>
      </c>
      <c r="E31" s="128"/>
      <c r="F31" s="129"/>
      <c r="G31" s="127"/>
      <c r="H31" s="128"/>
      <c r="I31" s="129"/>
      <c r="J31" s="130"/>
      <c r="K31" s="131"/>
      <c r="L31" s="131"/>
    </row>
    <row r="32" spans="1:18" ht="26.25" customHeight="1">
      <c r="A32" s="127" t="s">
        <v>62</v>
      </c>
      <c r="B32" s="128"/>
      <c r="C32" s="129" t="s">
        <v>63</v>
      </c>
      <c r="D32" s="127" t="str">
        <f>$D$27</f>
        <v>ＳＷＪ</v>
      </c>
      <c r="E32" s="128"/>
      <c r="F32" s="129"/>
      <c r="G32" s="127" t="str">
        <f>$I$27</f>
        <v>ジョガドール・B</v>
      </c>
      <c r="H32" s="128"/>
      <c r="I32" s="129"/>
    </row>
    <row r="33" spans="1:12" ht="26.25" customHeight="1">
      <c r="A33" s="126" t="s">
        <v>66</v>
      </c>
      <c r="B33" s="126"/>
      <c r="C33" s="126" t="s">
        <v>65</v>
      </c>
      <c r="D33" s="127" t="str">
        <f t="shared" ref="D33" si="2">$D$28</f>
        <v>ピュア</v>
      </c>
      <c r="E33" s="128"/>
      <c r="F33" s="129"/>
      <c r="G33" s="127" t="str">
        <f>$I$28</f>
        <v>ＳＷＪ</v>
      </c>
      <c r="H33" s="128"/>
      <c r="I33" s="129"/>
    </row>
    <row r="34" spans="1:12" ht="26.25" customHeight="1">
      <c r="A34" s="126" t="s">
        <v>68</v>
      </c>
      <c r="B34" s="126"/>
      <c r="C34" s="126" t="s">
        <v>65</v>
      </c>
      <c r="D34" s="127" t="str">
        <f>$L$26</f>
        <v>ピュア</v>
      </c>
      <c r="E34" s="128"/>
      <c r="F34" s="129"/>
      <c r="G34" s="127"/>
      <c r="H34" s="128"/>
      <c r="I34" s="129"/>
    </row>
    <row r="35" spans="1:12" ht="26.25" customHeight="1">
      <c r="A35" s="31" t="s">
        <v>69</v>
      </c>
      <c r="B35" s="31"/>
      <c r="C35" s="32"/>
      <c r="D35" s="31"/>
      <c r="E35" s="31"/>
      <c r="F35" s="31"/>
      <c r="G35" s="31"/>
      <c r="H35" s="31"/>
      <c r="I35" s="31"/>
      <c r="J35" s="31"/>
      <c r="K35" s="31"/>
      <c r="L35" s="31"/>
    </row>
    <row r="36" spans="1:12" ht="26.25" customHeight="1">
      <c r="A36" s="31" t="s">
        <v>70</v>
      </c>
      <c r="B36" s="31"/>
      <c r="C36" s="32"/>
      <c r="D36" s="31"/>
      <c r="E36" s="31"/>
      <c r="F36" s="31"/>
      <c r="G36" s="31"/>
      <c r="H36" s="31"/>
      <c r="I36" s="31"/>
      <c r="J36" s="31"/>
      <c r="K36" s="31"/>
      <c r="L36" s="31"/>
    </row>
  </sheetData>
  <mergeCells count="73">
    <mergeCell ref="A34:C34"/>
    <mergeCell ref="D34:F34"/>
    <mergeCell ref="G34:I34"/>
    <mergeCell ref="A33:C33"/>
    <mergeCell ref="D33:F33"/>
    <mergeCell ref="G33:I33"/>
    <mergeCell ref="A19:C19"/>
    <mergeCell ref="D19:F19"/>
    <mergeCell ref="G19:I19"/>
    <mergeCell ref="J31:L31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  <mergeCell ref="K24:K25"/>
    <mergeCell ref="L24:L25"/>
    <mergeCell ref="L26:L28"/>
    <mergeCell ref="A29:C29"/>
    <mergeCell ref="D29:I29"/>
    <mergeCell ref="A25:B25"/>
    <mergeCell ref="D25:I25"/>
    <mergeCell ref="F26:G26"/>
    <mergeCell ref="F27:G27"/>
    <mergeCell ref="F28:G28"/>
    <mergeCell ref="J24:J25"/>
    <mergeCell ref="J15:L15"/>
    <mergeCell ref="A16:C16"/>
    <mergeCell ref="D16:F16"/>
    <mergeCell ref="G16:I16"/>
    <mergeCell ref="A18:C18"/>
    <mergeCell ref="D18:F18"/>
    <mergeCell ref="G18:I18"/>
    <mergeCell ref="A17:C17"/>
    <mergeCell ref="D17:F17"/>
    <mergeCell ref="G17:I17"/>
    <mergeCell ref="A20:C20"/>
    <mergeCell ref="D20:F20"/>
    <mergeCell ref="G20:I20"/>
    <mergeCell ref="A24:C24"/>
    <mergeCell ref="D24:I24"/>
    <mergeCell ref="A14:C14"/>
    <mergeCell ref="D14:F14"/>
    <mergeCell ref="G14:I14"/>
    <mergeCell ref="A15:C15"/>
    <mergeCell ref="D15:F15"/>
    <mergeCell ref="G15:I15"/>
    <mergeCell ref="F10:G10"/>
    <mergeCell ref="L10:L12"/>
    <mergeCell ref="F11:G11"/>
    <mergeCell ref="F12:G12"/>
    <mergeCell ref="A13:C13"/>
    <mergeCell ref="D13:I13"/>
    <mergeCell ref="N6:O6"/>
    <mergeCell ref="F7:G7"/>
    <mergeCell ref="L7:L9"/>
    <mergeCell ref="F8:G8"/>
    <mergeCell ref="F9:G9"/>
    <mergeCell ref="A1:I1"/>
    <mergeCell ref="J1:L1"/>
    <mergeCell ref="A3:C3"/>
    <mergeCell ref="D3:I3"/>
    <mergeCell ref="A5:C5"/>
    <mergeCell ref="D5:I5"/>
    <mergeCell ref="J5:J6"/>
    <mergeCell ref="K5:K6"/>
    <mergeCell ref="L5:L6"/>
    <mergeCell ref="A6:B6"/>
    <mergeCell ref="D6:I6"/>
  </mergeCells>
  <phoneticPr fontId="1"/>
  <pageMargins left="0.7" right="0.7" top="0.75" bottom="0.75" header="0.3" footer="0.3"/>
  <pageSetup paperSize="9" scale="79" orientation="portrait" r:id="rId1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view="pageBreakPreview" zoomScaleNormal="85" zoomScaleSheetLayoutView="100" workbookViewId="0">
      <selection activeCell="Q29" sqref="Q29"/>
    </sheetView>
  </sheetViews>
  <sheetFormatPr defaultRowHeight="14.25"/>
  <cols>
    <col min="1" max="1" width="8.625" style="49" customWidth="1"/>
    <col min="2" max="2" width="3.625" style="50" customWidth="1"/>
    <col min="3" max="3" width="1.625" style="50" customWidth="1"/>
    <col min="4" max="5" width="3.625" style="50" customWidth="1"/>
    <col min="6" max="6" width="1.625" style="50" customWidth="1"/>
    <col min="7" max="8" width="3.625" style="50" customWidth="1"/>
    <col min="9" max="9" width="1.625" style="50" customWidth="1"/>
    <col min="10" max="11" width="3.625" style="50" customWidth="1"/>
    <col min="12" max="12" width="1.625" style="50" customWidth="1"/>
    <col min="13" max="14" width="3.625" style="50" customWidth="1"/>
    <col min="15" max="15" width="1.625" style="50" customWidth="1"/>
    <col min="16" max="17" width="3.625" style="50" customWidth="1"/>
    <col min="18" max="18" width="1.625" style="50" customWidth="1"/>
    <col min="19" max="20" width="3.625" style="50" customWidth="1"/>
    <col min="21" max="21" width="1.625" style="50" customWidth="1"/>
    <col min="22" max="23" width="3.625" style="50" customWidth="1"/>
    <col min="24" max="24" width="1.625" style="50" customWidth="1"/>
    <col min="25" max="26" width="3.625" style="50" customWidth="1"/>
    <col min="27" max="27" width="1.625" style="50" customWidth="1"/>
    <col min="28" max="29" width="3.625" style="50" customWidth="1"/>
    <col min="30" max="30" width="1.625" style="50" customWidth="1"/>
    <col min="31" max="32" width="3.625" style="50" customWidth="1"/>
    <col min="33" max="33" width="1.625" style="50" customWidth="1"/>
    <col min="34" max="34" width="3.625" style="50" customWidth="1"/>
    <col min="35" max="40" width="4.625" style="49" customWidth="1"/>
    <col min="41" max="42" width="7.625" style="49" customWidth="1"/>
    <col min="43" max="43" width="9" style="50"/>
    <col min="44" max="44" width="0" style="50" hidden="1" customWidth="1"/>
    <col min="45" max="256" width="9" style="50"/>
    <col min="257" max="257" width="8.625" style="50" customWidth="1"/>
    <col min="258" max="258" width="3.625" style="50" customWidth="1"/>
    <col min="259" max="259" width="1.625" style="50" customWidth="1"/>
    <col min="260" max="261" width="3.625" style="50" customWidth="1"/>
    <col min="262" max="262" width="1.625" style="50" customWidth="1"/>
    <col min="263" max="264" width="3.625" style="50" customWidth="1"/>
    <col min="265" max="265" width="1.625" style="50" customWidth="1"/>
    <col min="266" max="267" width="3.625" style="50" customWidth="1"/>
    <col min="268" max="268" width="1.625" style="50" customWidth="1"/>
    <col min="269" max="270" width="3.625" style="50" customWidth="1"/>
    <col min="271" max="271" width="1.625" style="50" customWidth="1"/>
    <col min="272" max="273" width="3.625" style="50" customWidth="1"/>
    <col min="274" max="274" width="1.625" style="50" customWidth="1"/>
    <col min="275" max="276" width="3.625" style="50" customWidth="1"/>
    <col min="277" max="277" width="1.625" style="50" customWidth="1"/>
    <col min="278" max="279" width="3.625" style="50" customWidth="1"/>
    <col min="280" max="280" width="1.625" style="50" customWidth="1"/>
    <col min="281" max="282" width="3.625" style="50" customWidth="1"/>
    <col min="283" max="283" width="1.625" style="50" customWidth="1"/>
    <col min="284" max="285" width="3.625" style="50" customWidth="1"/>
    <col min="286" max="286" width="1.625" style="50" customWidth="1"/>
    <col min="287" max="288" width="3.625" style="50" customWidth="1"/>
    <col min="289" max="289" width="1.625" style="50" customWidth="1"/>
    <col min="290" max="290" width="3.625" style="50" customWidth="1"/>
    <col min="291" max="296" width="4.625" style="50" customWidth="1"/>
    <col min="297" max="298" width="7.625" style="50" customWidth="1"/>
    <col min="299" max="299" width="9" style="50"/>
    <col min="300" max="300" width="0" style="50" hidden="1" customWidth="1"/>
    <col min="301" max="512" width="9" style="50"/>
    <col min="513" max="513" width="8.625" style="50" customWidth="1"/>
    <col min="514" max="514" width="3.625" style="50" customWidth="1"/>
    <col min="515" max="515" width="1.625" style="50" customWidth="1"/>
    <col min="516" max="517" width="3.625" style="50" customWidth="1"/>
    <col min="518" max="518" width="1.625" style="50" customWidth="1"/>
    <col min="519" max="520" width="3.625" style="50" customWidth="1"/>
    <col min="521" max="521" width="1.625" style="50" customWidth="1"/>
    <col min="522" max="523" width="3.625" style="50" customWidth="1"/>
    <col min="524" max="524" width="1.625" style="50" customWidth="1"/>
    <col min="525" max="526" width="3.625" style="50" customWidth="1"/>
    <col min="527" max="527" width="1.625" style="50" customWidth="1"/>
    <col min="528" max="529" width="3.625" style="50" customWidth="1"/>
    <col min="530" max="530" width="1.625" style="50" customWidth="1"/>
    <col min="531" max="532" width="3.625" style="50" customWidth="1"/>
    <col min="533" max="533" width="1.625" style="50" customWidth="1"/>
    <col min="534" max="535" width="3.625" style="50" customWidth="1"/>
    <col min="536" max="536" width="1.625" style="50" customWidth="1"/>
    <col min="537" max="538" width="3.625" style="50" customWidth="1"/>
    <col min="539" max="539" width="1.625" style="50" customWidth="1"/>
    <col min="540" max="541" width="3.625" style="50" customWidth="1"/>
    <col min="542" max="542" width="1.625" style="50" customWidth="1"/>
    <col min="543" max="544" width="3.625" style="50" customWidth="1"/>
    <col min="545" max="545" width="1.625" style="50" customWidth="1"/>
    <col min="546" max="546" width="3.625" style="50" customWidth="1"/>
    <col min="547" max="552" width="4.625" style="50" customWidth="1"/>
    <col min="553" max="554" width="7.625" style="50" customWidth="1"/>
    <col min="555" max="555" width="9" style="50"/>
    <col min="556" max="556" width="0" style="50" hidden="1" customWidth="1"/>
    <col min="557" max="768" width="9" style="50"/>
    <col min="769" max="769" width="8.625" style="50" customWidth="1"/>
    <col min="770" max="770" width="3.625" style="50" customWidth="1"/>
    <col min="771" max="771" width="1.625" style="50" customWidth="1"/>
    <col min="772" max="773" width="3.625" style="50" customWidth="1"/>
    <col min="774" max="774" width="1.625" style="50" customWidth="1"/>
    <col min="775" max="776" width="3.625" style="50" customWidth="1"/>
    <col min="777" max="777" width="1.625" style="50" customWidth="1"/>
    <col min="778" max="779" width="3.625" style="50" customWidth="1"/>
    <col min="780" max="780" width="1.625" style="50" customWidth="1"/>
    <col min="781" max="782" width="3.625" style="50" customWidth="1"/>
    <col min="783" max="783" width="1.625" style="50" customWidth="1"/>
    <col min="784" max="785" width="3.625" style="50" customWidth="1"/>
    <col min="786" max="786" width="1.625" style="50" customWidth="1"/>
    <col min="787" max="788" width="3.625" style="50" customWidth="1"/>
    <col min="789" max="789" width="1.625" style="50" customWidth="1"/>
    <col min="790" max="791" width="3.625" style="50" customWidth="1"/>
    <col min="792" max="792" width="1.625" style="50" customWidth="1"/>
    <col min="793" max="794" width="3.625" style="50" customWidth="1"/>
    <col min="795" max="795" width="1.625" style="50" customWidth="1"/>
    <col min="796" max="797" width="3.625" style="50" customWidth="1"/>
    <col min="798" max="798" width="1.625" style="50" customWidth="1"/>
    <col min="799" max="800" width="3.625" style="50" customWidth="1"/>
    <col min="801" max="801" width="1.625" style="50" customWidth="1"/>
    <col min="802" max="802" width="3.625" style="50" customWidth="1"/>
    <col min="803" max="808" width="4.625" style="50" customWidth="1"/>
    <col min="809" max="810" width="7.625" style="50" customWidth="1"/>
    <col min="811" max="811" width="9" style="50"/>
    <col min="812" max="812" width="0" style="50" hidden="1" customWidth="1"/>
    <col min="813" max="1024" width="9" style="50"/>
    <col min="1025" max="1025" width="8.625" style="50" customWidth="1"/>
    <col min="1026" max="1026" width="3.625" style="50" customWidth="1"/>
    <col min="1027" max="1027" width="1.625" style="50" customWidth="1"/>
    <col min="1028" max="1029" width="3.625" style="50" customWidth="1"/>
    <col min="1030" max="1030" width="1.625" style="50" customWidth="1"/>
    <col min="1031" max="1032" width="3.625" style="50" customWidth="1"/>
    <col min="1033" max="1033" width="1.625" style="50" customWidth="1"/>
    <col min="1034" max="1035" width="3.625" style="50" customWidth="1"/>
    <col min="1036" max="1036" width="1.625" style="50" customWidth="1"/>
    <col min="1037" max="1038" width="3.625" style="50" customWidth="1"/>
    <col min="1039" max="1039" width="1.625" style="50" customWidth="1"/>
    <col min="1040" max="1041" width="3.625" style="50" customWidth="1"/>
    <col min="1042" max="1042" width="1.625" style="50" customWidth="1"/>
    <col min="1043" max="1044" width="3.625" style="50" customWidth="1"/>
    <col min="1045" max="1045" width="1.625" style="50" customWidth="1"/>
    <col min="1046" max="1047" width="3.625" style="50" customWidth="1"/>
    <col min="1048" max="1048" width="1.625" style="50" customWidth="1"/>
    <col min="1049" max="1050" width="3.625" style="50" customWidth="1"/>
    <col min="1051" max="1051" width="1.625" style="50" customWidth="1"/>
    <col min="1052" max="1053" width="3.625" style="50" customWidth="1"/>
    <col min="1054" max="1054" width="1.625" style="50" customWidth="1"/>
    <col min="1055" max="1056" width="3.625" style="50" customWidth="1"/>
    <col min="1057" max="1057" width="1.625" style="50" customWidth="1"/>
    <col min="1058" max="1058" width="3.625" style="50" customWidth="1"/>
    <col min="1059" max="1064" width="4.625" style="50" customWidth="1"/>
    <col min="1065" max="1066" width="7.625" style="50" customWidth="1"/>
    <col min="1067" max="1067" width="9" style="50"/>
    <col min="1068" max="1068" width="0" style="50" hidden="1" customWidth="1"/>
    <col min="1069" max="1280" width="9" style="50"/>
    <col min="1281" max="1281" width="8.625" style="50" customWidth="1"/>
    <col min="1282" max="1282" width="3.625" style="50" customWidth="1"/>
    <col min="1283" max="1283" width="1.625" style="50" customWidth="1"/>
    <col min="1284" max="1285" width="3.625" style="50" customWidth="1"/>
    <col min="1286" max="1286" width="1.625" style="50" customWidth="1"/>
    <col min="1287" max="1288" width="3.625" style="50" customWidth="1"/>
    <col min="1289" max="1289" width="1.625" style="50" customWidth="1"/>
    <col min="1290" max="1291" width="3.625" style="50" customWidth="1"/>
    <col min="1292" max="1292" width="1.625" style="50" customWidth="1"/>
    <col min="1293" max="1294" width="3.625" style="50" customWidth="1"/>
    <col min="1295" max="1295" width="1.625" style="50" customWidth="1"/>
    <col min="1296" max="1297" width="3.625" style="50" customWidth="1"/>
    <col min="1298" max="1298" width="1.625" style="50" customWidth="1"/>
    <col min="1299" max="1300" width="3.625" style="50" customWidth="1"/>
    <col min="1301" max="1301" width="1.625" style="50" customWidth="1"/>
    <col min="1302" max="1303" width="3.625" style="50" customWidth="1"/>
    <col min="1304" max="1304" width="1.625" style="50" customWidth="1"/>
    <col min="1305" max="1306" width="3.625" style="50" customWidth="1"/>
    <col min="1307" max="1307" width="1.625" style="50" customWidth="1"/>
    <col min="1308" max="1309" width="3.625" style="50" customWidth="1"/>
    <col min="1310" max="1310" width="1.625" style="50" customWidth="1"/>
    <col min="1311" max="1312" width="3.625" style="50" customWidth="1"/>
    <col min="1313" max="1313" width="1.625" style="50" customWidth="1"/>
    <col min="1314" max="1314" width="3.625" style="50" customWidth="1"/>
    <col min="1315" max="1320" width="4.625" style="50" customWidth="1"/>
    <col min="1321" max="1322" width="7.625" style="50" customWidth="1"/>
    <col min="1323" max="1323" width="9" style="50"/>
    <col min="1324" max="1324" width="0" style="50" hidden="1" customWidth="1"/>
    <col min="1325" max="1536" width="9" style="50"/>
    <col min="1537" max="1537" width="8.625" style="50" customWidth="1"/>
    <col min="1538" max="1538" width="3.625" style="50" customWidth="1"/>
    <col min="1539" max="1539" width="1.625" style="50" customWidth="1"/>
    <col min="1540" max="1541" width="3.625" style="50" customWidth="1"/>
    <col min="1542" max="1542" width="1.625" style="50" customWidth="1"/>
    <col min="1543" max="1544" width="3.625" style="50" customWidth="1"/>
    <col min="1545" max="1545" width="1.625" style="50" customWidth="1"/>
    <col min="1546" max="1547" width="3.625" style="50" customWidth="1"/>
    <col min="1548" max="1548" width="1.625" style="50" customWidth="1"/>
    <col min="1549" max="1550" width="3.625" style="50" customWidth="1"/>
    <col min="1551" max="1551" width="1.625" style="50" customWidth="1"/>
    <col min="1552" max="1553" width="3.625" style="50" customWidth="1"/>
    <col min="1554" max="1554" width="1.625" style="50" customWidth="1"/>
    <col min="1555" max="1556" width="3.625" style="50" customWidth="1"/>
    <col min="1557" max="1557" width="1.625" style="50" customWidth="1"/>
    <col min="1558" max="1559" width="3.625" style="50" customWidth="1"/>
    <col min="1560" max="1560" width="1.625" style="50" customWidth="1"/>
    <col min="1561" max="1562" width="3.625" style="50" customWidth="1"/>
    <col min="1563" max="1563" width="1.625" style="50" customWidth="1"/>
    <col min="1564" max="1565" width="3.625" style="50" customWidth="1"/>
    <col min="1566" max="1566" width="1.625" style="50" customWidth="1"/>
    <col min="1567" max="1568" width="3.625" style="50" customWidth="1"/>
    <col min="1569" max="1569" width="1.625" style="50" customWidth="1"/>
    <col min="1570" max="1570" width="3.625" style="50" customWidth="1"/>
    <col min="1571" max="1576" width="4.625" style="50" customWidth="1"/>
    <col min="1577" max="1578" width="7.625" style="50" customWidth="1"/>
    <col min="1579" max="1579" width="9" style="50"/>
    <col min="1580" max="1580" width="0" style="50" hidden="1" customWidth="1"/>
    <col min="1581" max="1792" width="9" style="50"/>
    <col min="1793" max="1793" width="8.625" style="50" customWidth="1"/>
    <col min="1794" max="1794" width="3.625" style="50" customWidth="1"/>
    <col min="1795" max="1795" width="1.625" style="50" customWidth="1"/>
    <col min="1796" max="1797" width="3.625" style="50" customWidth="1"/>
    <col min="1798" max="1798" width="1.625" style="50" customWidth="1"/>
    <col min="1799" max="1800" width="3.625" style="50" customWidth="1"/>
    <col min="1801" max="1801" width="1.625" style="50" customWidth="1"/>
    <col min="1802" max="1803" width="3.625" style="50" customWidth="1"/>
    <col min="1804" max="1804" width="1.625" style="50" customWidth="1"/>
    <col min="1805" max="1806" width="3.625" style="50" customWidth="1"/>
    <col min="1807" max="1807" width="1.625" style="50" customWidth="1"/>
    <col min="1808" max="1809" width="3.625" style="50" customWidth="1"/>
    <col min="1810" max="1810" width="1.625" style="50" customWidth="1"/>
    <col min="1811" max="1812" width="3.625" style="50" customWidth="1"/>
    <col min="1813" max="1813" width="1.625" style="50" customWidth="1"/>
    <col min="1814" max="1815" width="3.625" style="50" customWidth="1"/>
    <col min="1816" max="1816" width="1.625" style="50" customWidth="1"/>
    <col min="1817" max="1818" width="3.625" style="50" customWidth="1"/>
    <col min="1819" max="1819" width="1.625" style="50" customWidth="1"/>
    <col min="1820" max="1821" width="3.625" style="50" customWidth="1"/>
    <col min="1822" max="1822" width="1.625" style="50" customWidth="1"/>
    <col min="1823" max="1824" width="3.625" style="50" customWidth="1"/>
    <col min="1825" max="1825" width="1.625" style="50" customWidth="1"/>
    <col min="1826" max="1826" width="3.625" style="50" customWidth="1"/>
    <col min="1827" max="1832" width="4.625" style="50" customWidth="1"/>
    <col min="1833" max="1834" width="7.625" style="50" customWidth="1"/>
    <col min="1835" max="1835" width="9" style="50"/>
    <col min="1836" max="1836" width="0" style="50" hidden="1" customWidth="1"/>
    <col min="1837" max="2048" width="9" style="50"/>
    <col min="2049" max="2049" width="8.625" style="50" customWidth="1"/>
    <col min="2050" max="2050" width="3.625" style="50" customWidth="1"/>
    <col min="2051" max="2051" width="1.625" style="50" customWidth="1"/>
    <col min="2052" max="2053" width="3.625" style="50" customWidth="1"/>
    <col min="2054" max="2054" width="1.625" style="50" customWidth="1"/>
    <col min="2055" max="2056" width="3.625" style="50" customWidth="1"/>
    <col min="2057" max="2057" width="1.625" style="50" customWidth="1"/>
    <col min="2058" max="2059" width="3.625" style="50" customWidth="1"/>
    <col min="2060" max="2060" width="1.625" style="50" customWidth="1"/>
    <col min="2061" max="2062" width="3.625" style="50" customWidth="1"/>
    <col min="2063" max="2063" width="1.625" style="50" customWidth="1"/>
    <col min="2064" max="2065" width="3.625" style="50" customWidth="1"/>
    <col min="2066" max="2066" width="1.625" style="50" customWidth="1"/>
    <col min="2067" max="2068" width="3.625" style="50" customWidth="1"/>
    <col min="2069" max="2069" width="1.625" style="50" customWidth="1"/>
    <col min="2070" max="2071" width="3.625" style="50" customWidth="1"/>
    <col min="2072" max="2072" width="1.625" style="50" customWidth="1"/>
    <col min="2073" max="2074" width="3.625" style="50" customWidth="1"/>
    <col min="2075" max="2075" width="1.625" style="50" customWidth="1"/>
    <col min="2076" max="2077" width="3.625" style="50" customWidth="1"/>
    <col min="2078" max="2078" width="1.625" style="50" customWidth="1"/>
    <col min="2079" max="2080" width="3.625" style="50" customWidth="1"/>
    <col min="2081" max="2081" width="1.625" style="50" customWidth="1"/>
    <col min="2082" max="2082" width="3.625" style="50" customWidth="1"/>
    <col min="2083" max="2088" width="4.625" style="50" customWidth="1"/>
    <col min="2089" max="2090" width="7.625" style="50" customWidth="1"/>
    <col min="2091" max="2091" width="9" style="50"/>
    <col min="2092" max="2092" width="0" style="50" hidden="1" customWidth="1"/>
    <col min="2093" max="2304" width="9" style="50"/>
    <col min="2305" max="2305" width="8.625" style="50" customWidth="1"/>
    <col min="2306" max="2306" width="3.625" style="50" customWidth="1"/>
    <col min="2307" max="2307" width="1.625" style="50" customWidth="1"/>
    <col min="2308" max="2309" width="3.625" style="50" customWidth="1"/>
    <col min="2310" max="2310" width="1.625" style="50" customWidth="1"/>
    <col min="2311" max="2312" width="3.625" style="50" customWidth="1"/>
    <col min="2313" max="2313" width="1.625" style="50" customWidth="1"/>
    <col min="2314" max="2315" width="3.625" style="50" customWidth="1"/>
    <col min="2316" max="2316" width="1.625" style="50" customWidth="1"/>
    <col min="2317" max="2318" width="3.625" style="50" customWidth="1"/>
    <col min="2319" max="2319" width="1.625" style="50" customWidth="1"/>
    <col min="2320" max="2321" width="3.625" style="50" customWidth="1"/>
    <col min="2322" max="2322" width="1.625" style="50" customWidth="1"/>
    <col min="2323" max="2324" width="3.625" style="50" customWidth="1"/>
    <col min="2325" max="2325" width="1.625" style="50" customWidth="1"/>
    <col min="2326" max="2327" width="3.625" style="50" customWidth="1"/>
    <col min="2328" max="2328" width="1.625" style="50" customWidth="1"/>
    <col min="2329" max="2330" width="3.625" style="50" customWidth="1"/>
    <col min="2331" max="2331" width="1.625" style="50" customWidth="1"/>
    <col min="2332" max="2333" width="3.625" style="50" customWidth="1"/>
    <col min="2334" max="2334" width="1.625" style="50" customWidth="1"/>
    <col min="2335" max="2336" width="3.625" style="50" customWidth="1"/>
    <col min="2337" max="2337" width="1.625" style="50" customWidth="1"/>
    <col min="2338" max="2338" width="3.625" style="50" customWidth="1"/>
    <col min="2339" max="2344" width="4.625" style="50" customWidth="1"/>
    <col min="2345" max="2346" width="7.625" style="50" customWidth="1"/>
    <col min="2347" max="2347" width="9" style="50"/>
    <col min="2348" max="2348" width="0" style="50" hidden="1" customWidth="1"/>
    <col min="2349" max="2560" width="9" style="50"/>
    <col min="2561" max="2561" width="8.625" style="50" customWidth="1"/>
    <col min="2562" max="2562" width="3.625" style="50" customWidth="1"/>
    <col min="2563" max="2563" width="1.625" style="50" customWidth="1"/>
    <col min="2564" max="2565" width="3.625" style="50" customWidth="1"/>
    <col min="2566" max="2566" width="1.625" style="50" customWidth="1"/>
    <col min="2567" max="2568" width="3.625" style="50" customWidth="1"/>
    <col min="2569" max="2569" width="1.625" style="50" customWidth="1"/>
    <col min="2570" max="2571" width="3.625" style="50" customWidth="1"/>
    <col min="2572" max="2572" width="1.625" style="50" customWidth="1"/>
    <col min="2573" max="2574" width="3.625" style="50" customWidth="1"/>
    <col min="2575" max="2575" width="1.625" style="50" customWidth="1"/>
    <col min="2576" max="2577" width="3.625" style="50" customWidth="1"/>
    <col min="2578" max="2578" width="1.625" style="50" customWidth="1"/>
    <col min="2579" max="2580" width="3.625" style="50" customWidth="1"/>
    <col min="2581" max="2581" width="1.625" style="50" customWidth="1"/>
    <col min="2582" max="2583" width="3.625" style="50" customWidth="1"/>
    <col min="2584" max="2584" width="1.625" style="50" customWidth="1"/>
    <col min="2585" max="2586" width="3.625" style="50" customWidth="1"/>
    <col min="2587" max="2587" width="1.625" style="50" customWidth="1"/>
    <col min="2588" max="2589" width="3.625" style="50" customWidth="1"/>
    <col min="2590" max="2590" width="1.625" style="50" customWidth="1"/>
    <col min="2591" max="2592" width="3.625" style="50" customWidth="1"/>
    <col min="2593" max="2593" width="1.625" style="50" customWidth="1"/>
    <col min="2594" max="2594" width="3.625" style="50" customWidth="1"/>
    <col min="2595" max="2600" width="4.625" style="50" customWidth="1"/>
    <col min="2601" max="2602" width="7.625" style="50" customWidth="1"/>
    <col min="2603" max="2603" width="9" style="50"/>
    <col min="2604" max="2604" width="0" style="50" hidden="1" customWidth="1"/>
    <col min="2605" max="2816" width="9" style="50"/>
    <col min="2817" max="2817" width="8.625" style="50" customWidth="1"/>
    <col min="2818" max="2818" width="3.625" style="50" customWidth="1"/>
    <col min="2819" max="2819" width="1.625" style="50" customWidth="1"/>
    <col min="2820" max="2821" width="3.625" style="50" customWidth="1"/>
    <col min="2822" max="2822" width="1.625" style="50" customWidth="1"/>
    <col min="2823" max="2824" width="3.625" style="50" customWidth="1"/>
    <col min="2825" max="2825" width="1.625" style="50" customWidth="1"/>
    <col min="2826" max="2827" width="3.625" style="50" customWidth="1"/>
    <col min="2828" max="2828" width="1.625" style="50" customWidth="1"/>
    <col min="2829" max="2830" width="3.625" style="50" customWidth="1"/>
    <col min="2831" max="2831" width="1.625" style="50" customWidth="1"/>
    <col min="2832" max="2833" width="3.625" style="50" customWidth="1"/>
    <col min="2834" max="2834" width="1.625" style="50" customWidth="1"/>
    <col min="2835" max="2836" width="3.625" style="50" customWidth="1"/>
    <col min="2837" max="2837" width="1.625" style="50" customWidth="1"/>
    <col min="2838" max="2839" width="3.625" style="50" customWidth="1"/>
    <col min="2840" max="2840" width="1.625" style="50" customWidth="1"/>
    <col min="2841" max="2842" width="3.625" style="50" customWidth="1"/>
    <col min="2843" max="2843" width="1.625" style="50" customWidth="1"/>
    <col min="2844" max="2845" width="3.625" style="50" customWidth="1"/>
    <col min="2846" max="2846" width="1.625" style="50" customWidth="1"/>
    <col min="2847" max="2848" width="3.625" style="50" customWidth="1"/>
    <col min="2849" max="2849" width="1.625" style="50" customWidth="1"/>
    <col min="2850" max="2850" width="3.625" style="50" customWidth="1"/>
    <col min="2851" max="2856" width="4.625" style="50" customWidth="1"/>
    <col min="2857" max="2858" width="7.625" style="50" customWidth="1"/>
    <col min="2859" max="2859" width="9" style="50"/>
    <col min="2860" max="2860" width="0" style="50" hidden="1" customWidth="1"/>
    <col min="2861" max="3072" width="9" style="50"/>
    <col min="3073" max="3073" width="8.625" style="50" customWidth="1"/>
    <col min="3074" max="3074" width="3.625" style="50" customWidth="1"/>
    <col min="3075" max="3075" width="1.625" style="50" customWidth="1"/>
    <col min="3076" max="3077" width="3.625" style="50" customWidth="1"/>
    <col min="3078" max="3078" width="1.625" style="50" customWidth="1"/>
    <col min="3079" max="3080" width="3.625" style="50" customWidth="1"/>
    <col min="3081" max="3081" width="1.625" style="50" customWidth="1"/>
    <col min="3082" max="3083" width="3.625" style="50" customWidth="1"/>
    <col min="3084" max="3084" width="1.625" style="50" customWidth="1"/>
    <col min="3085" max="3086" width="3.625" style="50" customWidth="1"/>
    <col min="3087" max="3087" width="1.625" style="50" customWidth="1"/>
    <col min="3088" max="3089" width="3.625" style="50" customWidth="1"/>
    <col min="3090" max="3090" width="1.625" style="50" customWidth="1"/>
    <col min="3091" max="3092" width="3.625" style="50" customWidth="1"/>
    <col min="3093" max="3093" width="1.625" style="50" customWidth="1"/>
    <col min="3094" max="3095" width="3.625" style="50" customWidth="1"/>
    <col min="3096" max="3096" width="1.625" style="50" customWidth="1"/>
    <col min="3097" max="3098" width="3.625" style="50" customWidth="1"/>
    <col min="3099" max="3099" width="1.625" style="50" customWidth="1"/>
    <col min="3100" max="3101" width="3.625" style="50" customWidth="1"/>
    <col min="3102" max="3102" width="1.625" style="50" customWidth="1"/>
    <col min="3103" max="3104" width="3.625" style="50" customWidth="1"/>
    <col min="3105" max="3105" width="1.625" style="50" customWidth="1"/>
    <col min="3106" max="3106" width="3.625" style="50" customWidth="1"/>
    <col min="3107" max="3112" width="4.625" style="50" customWidth="1"/>
    <col min="3113" max="3114" width="7.625" style="50" customWidth="1"/>
    <col min="3115" max="3115" width="9" style="50"/>
    <col min="3116" max="3116" width="0" style="50" hidden="1" customWidth="1"/>
    <col min="3117" max="3328" width="9" style="50"/>
    <col min="3329" max="3329" width="8.625" style="50" customWidth="1"/>
    <col min="3330" max="3330" width="3.625" style="50" customWidth="1"/>
    <col min="3331" max="3331" width="1.625" style="50" customWidth="1"/>
    <col min="3332" max="3333" width="3.625" style="50" customWidth="1"/>
    <col min="3334" max="3334" width="1.625" style="50" customWidth="1"/>
    <col min="3335" max="3336" width="3.625" style="50" customWidth="1"/>
    <col min="3337" max="3337" width="1.625" style="50" customWidth="1"/>
    <col min="3338" max="3339" width="3.625" style="50" customWidth="1"/>
    <col min="3340" max="3340" width="1.625" style="50" customWidth="1"/>
    <col min="3341" max="3342" width="3.625" style="50" customWidth="1"/>
    <col min="3343" max="3343" width="1.625" style="50" customWidth="1"/>
    <col min="3344" max="3345" width="3.625" style="50" customWidth="1"/>
    <col min="3346" max="3346" width="1.625" style="50" customWidth="1"/>
    <col min="3347" max="3348" width="3.625" style="50" customWidth="1"/>
    <col min="3349" max="3349" width="1.625" style="50" customWidth="1"/>
    <col min="3350" max="3351" width="3.625" style="50" customWidth="1"/>
    <col min="3352" max="3352" width="1.625" style="50" customWidth="1"/>
    <col min="3353" max="3354" width="3.625" style="50" customWidth="1"/>
    <col min="3355" max="3355" width="1.625" style="50" customWidth="1"/>
    <col min="3356" max="3357" width="3.625" style="50" customWidth="1"/>
    <col min="3358" max="3358" width="1.625" style="50" customWidth="1"/>
    <col min="3359" max="3360" width="3.625" style="50" customWidth="1"/>
    <col min="3361" max="3361" width="1.625" style="50" customWidth="1"/>
    <col min="3362" max="3362" width="3.625" style="50" customWidth="1"/>
    <col min="3363" max="3368" width="4.625" style="50" customWidth="1"/>
    <col min="3369" max="3370" width="7.625" style="50" customWidth="1"/>
    <col min="3371" max="3371" width="9" style="50"/>
    <col min="3372" max="3372" width="0" style="50" hidden="1" customWidth="1"/>
    <col min="3373" max="3584" width="9" style="50"/>
    <col min="3585" max="3585" width="8.625" style="50" customWidth="1"/>
    <col min="3586" max="3586" width="3.625" style="50" customWidth="1"/>
    <col min="3587" max="3587" width="1.625" style="50" customWidth="1"/>
    <col min="3588" max="3589" width="3.625" style="50" customWidth="1"/>
    <col min="3590" max="3590" width="1.625" style="50" customWidth="1"/>
    <col min="3591" max="3592" width="3.625" style="50" customWidth="1"/>
    <col min="3593" max="3593" width="1.625" style="50" customWidth="1"/>
    <col min="3594" max="3595" width="3.625" style="50" customWidth="1"/>
    <col min="3596" max="3596" width="1.625" style="50" customWidth="1"/>
    <col min="3597" max="3598" width="3.625" style="50" customWidth="1"/>
    <col min="3599" max="3599" width="1.625" style="50" customWidth="1"/>
    <col min="3600" max="3601" width="3.625" style="50" customWidth="1"/>
    <col min="3602" max="3602" width="1.625" style="50" customWidth="1"/>
    <col min="3603" max="3604" width="3.625" style="50" customWidth="1"/>
    <col min="3605" max="3605" width="1.625" style="50" customWidth="1"/>
    <col min="3606" max="3607" width="3.625" style="50" customWidth="1"/>
    <col min="3608" max="3608" width="1.625" style="50" customWidth="1"/>
    <col min="3609" max="3610" width="3.625" style="50" customWidth="1"/>
    <col min="3611" max="3611" width="1.625" style="50" customWidth="1"/>
    <col min="3612" max="3613" width="3.625" style="50" customWidth="1"/>
    <col min="3614" max="3614" width="1.625" style="50" customWidth="1"/>
    <col min="3615" max="3616" width="3.625" style="50" customWidth="1"/>
    <col min="3617" max="3617" width="1.625" style="50" customWidth="1"/>
    <col min="3618" max="3618" width="3.625" style="50" customWidth="1"/>
    <col min="3619" max="3624" width="4.625" style="50" customWidth="1"/>
    <col min="3625" max="3626" width="7.625" style="50" customWidth="1"/>
    <col min="3627" max="3627" width="9" style="50"/>
    <col min="3628" max="3628" width="0" style="50" hidden="1" customWidth="1"/>
    <col min="3629" max="3840" width="9" style="50"/>
    <col min="3841" max="3841" width="8.625" style="50" customWidth="1"/>
    <col min="3842" max="3842" width="3.625" style="50" customWidth="1"/>
    <col min="3843" max="3843" width="1.625" style="50" customWidth="1"/>
    <col min="3844" max="3845" width="3.625" style="50" customWidth="1"/>
    <col min="3846" max="3846" width="1.625" style="50" customWidth="1"/>
    <col min="3847" max="3848" width="3.625" style="50" customWidth="1"/>
    <col min="3849" max="3849" width="1.625" style="50" customWidth="1"/>
    <col min="3850" max="3851" width="3.625" style="50" customWidth="1"/>
    <col min="3852" max="3852" width="1.625" style="50" customWidth="1"/>
    <col min="3853" max="3854" width="3.625" style="50" customWidth="1"/>
    <col min="3855" max="3855" width="1.625" style="50" customWidth="1"/>
    <col min="3856" max="3857" width="3.625" style="50" customWidth="1"/>
    <col min="3858" max="3858" width="1.625" style="50" customWidth="1"/>
    <col min="3859" max="3860" width="3.625" style="50" customWidth="1"/>
    <col min="3861" max="3861" width="1.625" style="50" customWidth="1"/>
    <col min="3862" max="3863" width="3.625" style="50" customWidth="1"/>
    <col min="3864" max="3864" width="1.625" style="50" customWidth="1"/>
    <col min="3865" max="3866" width="3.625" style="50" customWidth="1"/>
    <col min="3867" max="3867" width="1.625" style="50" customWidth="1"/>
    <col min="3868" max="3869" width="3.625" style="50" customWidth="1"/>
    <col min="3870" max="3870" width="1.625" style="50" customWidth="1"/>
    <col min="3871" max="3872" width="3.625" style="50" customWidth="1"/>
    <col min="3873" max="3873" width="1.625" style="50" customWidth="1"/>
    <col min="3874" max="3874" width="3.625" style="50" customWidth="1"/>
    <col min="3875" max="3880" width="4.625" style="50" customWidth="1"/>
    <col min="3881" max="3882" width="7.625" style="50" customWidth="1"/>
    <col min="3883" max="3883" width="9" style="50"/>
    <col min="3884" max="3884" width="0" style="50" hidden="1" customWidth="1"/>
    <col min="3885" max="4096" width="9" style="50"/>
    <col min="4097" max="4097" width="8.625" style="50" customWidth="1"/>
    <col min="4098" max="4098" width="3.625" style="50" customWidth="1"/>
    <col min="4099" max="4099" width="1.625" style="50" customWidth="1"/>
    <col min="4100" max="4101" width="3.625" style="50" customWidth="1"/>
    <col min="4102" max="4102" width="1.625" style="50" customWidth="1"/>
    <col min="4103" max="4104" width="3.625" style="50" customWidth="1"/>
    <col min="4105" max="4105" width="1.625" style="50" customWidth="1"/>
    <col min="4106" max="4107" width="3.625" style="50" customWidth="1"/>
    <col min="4108" max="4108" width="1.625" style="50" customWidth="1"/>
    <col min="4109" max="4110" width="3.625" style="50" customWidth="1"/>
    <col min="4111" max="4111" width="1.625" style="50" customWidth="1"/>
    <col min="4112" max="4113" width="3.625" style="50" customWidth="1"/>
    <col min="4114" max="4114" width="1.625" style="50" customWidth="1"/>
    <col min="4115" max="4116" width="3.625" style="50" customWidth="1"/>
    <col min="4117" max="4117" width="1.625" style="50" customWidth="1"/>
    <col min="4118" max="4119" width="3.625" style="50" customWidth="1"/>
    <col min="4120" max="4120" width="1.625" style="50" customWidth="1"/>
    <col min="4121" max="4122" width="3.625" style="50" customWidth="1"/>
    <col min="4123" max="4123" width="1.625" style="50" customWidth="1"/>
    <col min="4124" max="4125" width="3.625" style="50" customWidth="1"/>
    <col min="4126" max="4126" width="1.625" style="50" customWidth="1"/>
    <col min="4127" max="4128" width="3.625" style="50" customWidth="1"/>
    <col min="4129" max="4129" width="1.625" style="50" customWidth="1"/>
    <col min="4130" max="4130" width="3.625" style="50" customWidth="1"/>
    <col min="4131" max="4136" width="4.625" style="50" customWidth="1"/>
    <col min="4137" max="4138" width="7.625" style="50" customWidth="1"/>
    <col min="4139" max="4139" width="9" style="50"/>
    <col min="4140" max="4140" width="0" style="50" hidden="1" customWidth="1"/>
    <col min="4141" max="4352" width="9" style="50"/>
    <col min="4353" max="4353" width="8.625" style="50" customWidth="1"/>
    <col min="4354" max="4354" width="3.625" style="50" customWidth="1"/>
    <col min="4355" max="4355" width="1.625" style="50" customWidth="1"/>
    <col min="4356" max="4357" width="3.625" style="50" customWidth="1"/>
    <col min="4358" max="4358" width="1.625" style="50" customWidth="1"/>
    <col min="4359" max="4360" width="3.625" style="50" customWidth="1"/>
    <col min="4361" max="4361" width="1.625" style="50" customWidth="1"/>
    <col min="4362" max="4363" width="3.625" style="50" customWidth="1"/>
    <col min="4364" max="4364" width="1.625" style="50" customWidth="1"/>
    <col min="4365" max="4366" width="3.625" style="50" customWidth="1"/>
    <col min="4367" max="4367" width="1.625" style="50" customWidth="1"/>
    <col min="4368" max="4369" width="3.625" style="50" customWidth="1"/>
    <col min="4370" max="4370" width="1.625" style="50" customWidth="1"/>
    <col min="4371" max="4372" width="3.625" style="50" customWidth="1"/>
    <col min="4373" max="4373" width="1.625" style="50" customWidth="1"/>
    <col min="4374" max="4375" width="3.625" style="50" customWidth="1"/>
    <col min="4376" max="4376" width="1.625" style="50" customWidth="1"/>
    <col min="4377" max="4378" width="3.625" style="50" customWidth="1"/>
    <col min="4379" max="4379" width="1.625" style="50" customWidth="1"/>
    <col min="4380" max="4381" width="3.625" style="50" customWidth="1"/>
    <col min="4382" max="4382" width="1.625" style="50" customWidth="1"/>
    <col min="4383" max="4384" width="3.625" style="50" customWidth="1"/>
    <col min="4385" max="4385" width="1.625" style="50" customWidth="1"/>
    <col min="4386" max="4386" width="3.625" style="50" customWidth="1"/>
    <col min="4387" max="4392" width="4.625" style="50" customWidth="1"/>
    <col min="4393" max="4394" width="7.625" style="50" customWidth="1"/>
    <col min="4395" max="4395" width="9" style="50"/>
    <col min="4396" max="4396" width="0" style="50" hidden="1" customWidth="1"/>
    <col min="4397" max="4608" width="9" style="50"/>
    <col min="4609" max="4609" width="8.625" style="50" customWidth="1"/>
    <col min="4610" max="4610" width="3.625" style="50" customWidth="1"/>
    <col min="4611" max="4611" width="1.625" style="50" customWidth="1"/>
    <col min="4612" max="4613" width="3.625" style="50" customWidth="1"/>
    <col min="4614" max="4614" width="1.625" style="50" customWidth="1"/>
    <col min="4615" max="4616" width="3.625" style="50" customWidth="1"/>
    <col min="4617" max="4617" width="1.625" style="50" customWidth="1"/>
    <col min="4618" max="4619" width="3.625" style="50" customWidth="1"/>
    <col min="4620" max="4620" width="1.625" style="50" customWidth="1"/>
    <col min="4621" max="4622" width="3.625" style="50" customWidth="1"/>
    <col min="4623" max="4623" width="1.625" style="50" customWidth="1"/>
    <col min="4624" max="4625" width="3.625" style="50" customWidth="1"/>
    <col min="4626" max="4626" width="1.625" style="50" customWidth="1"/>
    <col min="4627" max="4628" width="3.625" style="50" customWidth="1"/>
    <col min="4629" max="4629" width="1.625" style="50" customWidth="1"/>
    <col min="4630" max="4631" width="3.625" style="50" customWidth="1"/>
    <col min="4632" max="4632" width="1.625" style="50" customWidth="1"/>
    <col min="4633" max="4634" width="3.625" style="50" customWidth="1"/>
    <col min="4635" max="4635" width="1.625" style="50" customWidth="1"/>
    <col min="4636" max="4637" width="3.625" style="50" customWidth="1"/>
    <col min="4638" max="4638" width="1.625" style="50" customWidth="1"/>
    <col min="4639" max="4640" width="3.625" style="50" customWidth="1"/>
    <col min="4641" max="4641" width="1.625" style="50" customWidth="1"/>
    <col min="4642" max="4642" width="3.625" style="50" customWidth="1"/>
    <col min="4643" max="4648" width="4.625" style="50" customWidth="1"/>
    <col min="4649" max="4650" width="7.625" style="50" customWidth="1"/>
    <col min="4651" max="4651" width="9" style="50"/>
    <col min="4652" max="4652" width="0" style="50" hidden="1" customWidth="1"/>
    <col min="4653" max="4864" width="9" style="50"/>
    <col min="4865" max="4865" width="8.625" style="50" customWidth="1"/>
    <col min="4866" max="4866" width="3.625" style="50" customWidth="1"/>
    <col min="4867" max="4867" width="1.625" style="50" customWidth="1"/>
    <col min="4868" max="4869" width="3.625" style="50" customWidth="1"/>
    <col min="4870" max="4870" width="1.625" style="50" customWidth="1"/>
    <col min="4871" max="4872" width="3.625" style="50" customWidth="1"/>
    <col min="4873" max="4873" width="1.625" style="50" customWidth="1"/>
    <col min="4874" max="4875" width="3.625" style="50" customWidth="1"/>
    <col min="4876" max="4876" width="1.625" style="50" customWidth="1"/>
    <col min="4877" max="4878" width="3.625" style="50" customWidth="1"/>
    <col min="4879" max="4879" width="1.625" style="50" customWidth="1"/>
    <col min="4880" max="4881" width="3.625" style="50" customWidth="1"/>
    <col min="4882" max="4882" width="1.625" style="50" customWidth="1"/>
    <col min="4883" max="4884" width="3.625" style="50" customWidth="1"/>
    <col min="4885" max="4885" width="1.625" style="50" customWidth="1"/>
    <col min="4886" max="4887" width="3.625" style="50" customWidth="1"/>
    <col min="4888" max="4888" width="1.625" style="50" customWidth="1"/>
    <col min="4889" max="4890" width="3.625" style="50" customWidth="1"/>
    <col min="4891" max="4891" width="1.625" style="50" customWidth="1"/>
    <col min="4892" max="4893" width="3.625" style="50" customWidth="1"/>
    <col min="4894" max="4894" width="1.625" style="50" customWidth="1"/>
    <col min="4895" max="4896" width="3.625" style="50" customWidth="1"/>
    <col min="4897" max="4897" width="1.625" style="50" customWidth="1"/>
    <col min="4898" max="4898" width="3.625" style="50" customWidth="1"/>
    <col min="4899" max="4904" width="4.625" style="50" customWidth="1"/>
    <col min="4905" max="4906" width="7.625" style="50" customWidth="1"/>
    <col min="4907" max="4907" width="9" style="50"/>
    <col min="4908" max="4908" width="0" style="50" hidden="1" customWidth="1"/>
    <col min="4909" max="5120" width="9" style="50"/>
    <col min="5121" max="5121" width="8.625" style="50" customWidth="1"/>
    <col min="5122" max="5122" width="3.625" style="50" customWidth="1"/>
    <col min="5123" max="5123" width="1.625" style="50" customWidth="1"/>
    <col min="5124" max="5125" width="3.625" style="50" customWidth="1"/>
    <col min="5126" max="5126" width="1.625" style="50" customWidth="1"/>
    <col min="5127" max="5128" width="3.625" style="50" customWidth="1"/>
    <col min="5129" max="5129" width="1.625" style="50" customWidth="1"/>
    <col min="5130" max="5131" width="3.625" style="50" customWidth="1"/>
    <col min="5132" max="5132" width="1.625" style="50" customWidth="1"/>
    <col min="5133" max="5134" width="3.625" style="50" customWidth="1"/>
    <col min="5135" max="5135" width="1.625" style="50" customWidth="1"/>
    <col min="5136" max="5137" width="3.625" style="50" customWidth="1"/>
    <col min="5138" max="5138" width="1.625" style="50" customWidth="1"/>
    <col min="5139" max="5140" width="3.625" style="50" customWidth="1"/>
    <col min="5141" max="5141" width="1.625" style="50" customWidth="1"/>
    <col min="5142" max="5143" width="3.625" style="50" customWidth="1"/>
    <col min="5144" max="5144" width="1.625" style="50" customWidth="1"/>
    <col min="5145" max="5146" width="3.625" style="50" customWidth="1"/>
    <col min="5147" max="5147" width="1.625" style="50" customWidth="1"/>
    <col min="5148" max="5149" width="3.625" style="50" customWidth="1"/>
    <col min="5150" max="5150" width="1.625" style="50" customWidth="1"/>
    <col min="5151" max="5152" width="3.625" style="50" customWidth="1"/>
    <col min="5153" max="5153" width="1.625" style="50" customWidth="1"/>
    <col min="5154" max="5154" width="3.625" style="50" customWidth="1"/>
    <col min="5155" max="5160" width="4.625" style="50" customWidth="1"/>
    <col min="5161" max="5162" width="7.625" style="50" customWidth="1"/>
    <col min="5163" max="5163" width="9" style="50"/>
    <col min="5164" max="5164" width="0" style="50" hidden="1" customWidth="1"/>
    <col min="5165" max="5376" width="9" style="50"/>
    <col min="5377" max="5377" width="8.625" style="50" customWidth="1"/>
    <col min="5378" max="5378" width="3.625" style="50" customWidth="1"/>
    <col min="5379" max="5379" width="1.625" style="50" customWidth="1"/>
    <col min="5380" max="5381" width="3.625" style="50" customWidth="1"/>
    <col min="5382" max="5382" width="1.625" style="50" customWidth="1"/>
    <col min="5383" max="5384" width="3.625" style="50" customWidth="1"/>
    <col min="5385" max="5385" width="1.625" style="50" customWidth="1"/>
    <col min="5386" max="5387" width="3.625" style="50" customWidth="1"/>
    <col min="5388" max="5388" width="1.625" style="50" customWidth="1"/>
    <col min="5389" max="5390" width="3.625" style="50" customWidth="1"/>
    <col min="5391" max="5391" width="1.625" style="50" customWidth="1"/>
    <col min="5392" max="5393" width="3.625" style="50" customWidth="1"/>
    <col min="5394" max="5394" width="1.625" style="50" customWidth="1"/>
    <col min="5395" max="5396" width="3.625" style="50" customWidth="1"/>
    <col min="5397" max="5397" width="1.625" style="50" customWidth="1"/>
    <col min="5398" max="5399" width="3.625" style="50" customWidth="1"/>
    <col min="5400" max="5400" width="1.625" style="50" customWidth="1"/>
    <col min="5401" max="5402" width="3.625" style="50" customWidth="1"/>
    <col min="5403" max="5403" width="1.625" style="50" customWidth="1"/>
    <col min="5404" max="5405" width="3.625" style="50" customWidth="1"/>
    <col min="5406" max="5406" width="1.625" style="50" customWidth="1"/>
    <col min="5407" max="5408" width="3.625" style="50" customWidth="1"/>
    <col min="5409" max="5409" width="1.625" style="50" customWidth="1"/>
    <col min="5410" max="5410" width="3.625" style="50" customWidth="1"/>
    <col min="5411" max="5416" width="4.625" style="50" customWidth="1"/>
    <col min="5417" max="5418" width="7.625" style="50" customWidth="1"/>
    <col min="5419" max="5419" width="9" style="50"/>
    <col min="5420" max="5420" width="0" style="50" hidden="1" customWidth="1"/>
    <col min="5421" max="5632" width="9" style="50"/>
    <col min="5633" max="5633" width="8.625" style="50" customWidth="1"/>
    <col min="5634" max="5634" width="3.625" style="50" customWidth="1"/>
    <col min="5635" max="5635" width="1.625" style="50" customWidth="1"/>
    <col min="5636" max="5637" width="3.625" style="50" customWidth="1"/>
    <col min="5638" max="5638" width="1.625" style="50" customWidth="1"/>
    <col min="5639" max="5640" width="3.625" style="50" customWidth="1"/>
    <col min="5641" max="5641" width="1.625" style="50" customWidth="1"/>
    <col min="5642" max="5643" width="3.625" style="50" customWidth="1"/>
    <col min="5644" max="5644" width="1.625" style="50" customWidth="1"/>
    <col min="5645" max="5646" width="3.625" style="50" customWidth="1"/>
    <col min="5647" max="5647" width="1.625" style="50" customWidth="1"/>
    <col min="5648" max="5649" width="3.625" style="50" customWidth="1"/>
    <col min="5650" max="5650" width="1.625" style="50" customWidth="1"/>
    <col min="5651" max="5652" width="3.625" style="50" customWidth="1"/>
    <col min="5653" max="5653" width="1.625" style="50" customWidth="1"/>
    <col min="5654" max="5655" width="3.625" style="50" customWidth="1"/>
    <col min="5656" max="5656" width="1.625" style="50" customWidth="1"/>
    <col min="5657" max="5658" width="3.625" style="50" customWidth="1"/>
    <col min="5659" max="5659" width="1.625" style="50" customWidth="1"/>
    <col min="5660" max="5661" width="3.625" style="50" customWidth="1"/>
    <col min="5662" max="5662" width="1.625" style="50" customWidth="1"/>
    <col min="5663" max="5664" width="3.625" style="50" customWidth="1"/>
    <col min="5665" max="5665" width="1.625" style="50" customWidth="1"/>
    <col min="5666" max="5666" width="3.625" style="50" customWidth="1"/>
    <col min="5667" max="5672" width="4.625" style="50" customWidth="1"/>
    <col min="5673" max="5674" width="7.625" style="50" customWidth="1"/>
    <col min="5675" max="5675" width="9" style="50"/>
    <col min="5676" max="5676" width="0" style="50" hidden="1" customWidth="1"/>
    <col min="5677" max="5888" width="9" style="50"/>
    <col min="5889" max="5889" width="8.625" style="50" customWidth="1"/>
    <col min="5890" max="5890" width="3.625" style="50" customWidth="1"/>
    <col min="5891" max="5891" width="1.625" style="50" customWidth="1"/>
    <col min="5892" max="5893" width="3.625" style="50" customWidth="1"/>
    <col min="5894" max="5894" width="1.625" style="50" customWidth="1"/>
    <col min="5895" max="5896" width="3.625" style="50" customWidth="1"/>
    <col min="5897" max="5897" width="1.625" style="50" customWidth="1"/>
    <col min="5898" max="5899" width="3.625" style="50" customWidth="1"/>
    <col min="5900" max="5900" width="1.625" style="50" customWidth="1"/>
    <col min="5901" max="5902" width="3.625" style="50" customWidth="1"/>
    <col min="5903" max="5903" width="1.625" style="50" customWidth="1"/>
    <col min="5904" max="5905" width="3.625" style="50" customWidth="1"/>
    <col min="5906" max="5906" width="1.625" style="50" customWidth="1"/>
    <col min="5907" max="5908" width="3.625" style="50" customWidth="1"/>
    <col min="5909" max="5909" width="1.625" style="50" customWidth="1"/>
    <col min="5910" max="5911" width="3.625" style="50" customWidth="1"/>
    <col min="5912" max="5912" width="1.625" style="50" customWidth="1"/>
    <col min="5913" max="5914" width="3.625" style="50" customWidth="1"/>
    <col min="5915" max="5915" width="1.625" style="50" customWidth="1"/>
    <col min="5916" max="5917" width="3.625" style="50" customWidth="1"/>
    <col min="5918" max="5918" width="1.625" style="50" customWidth="1"/>
    <col min="5919" max="5920" width="3.625" style="50" customWidth="1"/>
    <col min="5921" max="5921" width="1.625" style="50" customWidth="1"/>
    <col min="5922" max="5922" width="3.625" style="50" customWidth="1"/>
    <col min="5923" max="5928" width="4.625" style="50" customWidth="1"/>
    <col min="5929" max="5930" width="7.625" style="50" customWidth="1"/>
    <col min="5931" max="5931" width="9" style="50"/>
    <col min="5932" max="5932" width="0" style="50" hidden="1" customWidth="1"/>
    <col min="5933" max="6144" width="9" style="50"/>
    <col min="6145" max="6145" width="8.625" style="50" customWidth="1"/>
    <col min="6146" max="6146" width="3.625" style="50" customWidth="1"/>
    <col min="6147" max="6147" width="1.625" style="50" customWidth="1"/>
    <col min="6148" max="6149" width="3.625" style="50" customWidth="1"/>
    <col min="6150" max="6150" width="1.625" style="50" customWidth="1"/>
    <col min="6151" max="6152" width="3.625" style="50" customWidth="1"/>
    <col min="6153" max="6153" width="1.625" style="50" customWidth="1"/>
    <col min="6154" max="6155" width="3.625" style="50" customWidth="1"/>
    <col min="6156" max="6156" width="1.625" style="50" customWidth="1"/>
    <col min="6157" max="6158" width="3.625" style="50" customWidth="1"/>
    <col min="6159" max="6159" width="1.625" style="50" customWidth="1"/>
    <col min="6160" max="6161" width="3.625" style="50" customWidth="1"/>
    <col min="6162" max="6162" width="1.625" style="50" customWidth="1"/>
    <col min="6163" max="6164" width="3.625" style="50" customWidth="1"/>
    <col min="6165" max="6165" width="1.625" style="50" customWidth="1"/>
    <col min="6166" max="6167" width="3.625" style="50" customWidth="1"/>
    <col min="6168" max="6168" width="1.625" style="50" customWidth="1"/>
    <col min="6169" max="6170" width="3.625" style="50" customWidth="1"/>
    <col min="6171" max="6171" width="1.625" style="50" customWidth="1"/>
    <col min="6172" max="6173" width="3.625" style="50" customWidth="1"/>
    <col min="6174" max="6174" width="1.625" style="50" customWidth="1"/>
    <col min="6175" max="6176" width="3.625" style="50" customWidth="1"/>
    <col min="6177" max="6177" width="1.625" style="50" customWidth="1"/>
    <col min="6178" max="6178" width="3.625" style="50" customWidth="1"/>
    <col min="6179" max="6184" width="4.625" style="50" customWidth="1"/>
    <col min="6185" max="6186" width="7.625" style="50" customWidth="1"/>
    <col min="6187" max="6187" width="9" style="50"/>
    <col min="6188" max="6188" width="0" style="50" hidden="1" customWidth="1"/>
    <col min="6189" max="6400" width="9" style="50"/>
    <col min="6401" max="6401" width="8.625" style="50" customWidth="1"/>
    <col min="6402" max="6402" width="3.625" style="50" customWidth="1"/>
    <col min="6403" max="6403" width="1.625" style="50" customWidth="1"/>
    <col min="6404" max="6405" width="3.625" style="50" customWidth="1"/>
    <col min="6406" max="6406" width="1.625" style="50" customWidth="1"/>
    <col min="6407" max="6408" width="3.625" style="50" customWidth="1"/>
    <col min="6409" max="6409" width="1.625" style="50" customWidth="1"/>
    <col min="6410" max="6411" width="3.625" style="50" customWidth="1"/>
    <col min="6412" max="6412" width="1.625" style="50" customWidth="1"/>
    <col min="6413" max="6414" width="3.625" style="50" customWidth="1"/>
    <col min="6415" max="6415" width="1.625" style="50" customWidth="1"/>
    <col min="6416" max="6417" width="3.625" style="50" customWidth="1"/>
    <col min="6418" max="6418" width="1.625" style="50" customWidth="1"/>
    <col min="6419" max="6420" width="3.625" style="50" customWidth="1"/>
    <col min="6421" max="6421" width="1.625" style="50" customWidth="1"/>
    <col min="6422" max="6423" width="3.625" style="50" customWidth="1"/>
    <col min="6424" max="6424" width="1.625" style="50" customWidth="1"/>
    <col min="6425" max="6426" width="3.625" style="50" customWidth="1"/>
    <col min="6427" max="6427" width="1.625" style="50" customWidth="1"/>
    <col min="6428" max="6429" width="3.625" style="50" customWidth="1"/>
    <col min="6430" max="6430" width="1.625" style="50" customWidth="1"/>
    <col min="6431" max="6432" width="3.625" style="50" customWidth="1"/>
    <col min="6433" max="6433" width="1.625" style="50" customWidth="1"/>
    <col min="6434" max="6434" width="3.625" style="50" customWidth="1"/>
    <col min="6435" max="6440" width="4.625" style="50" customWidth="1"/>
    <col min="6441" max="6442" width="7.625" style="50" customWidth="1"/>
    <col min="6443" max="6443" width="9" style="50"/>
    <col min="6444" max="6444" width="0" style="50" hidden="1" customWidth="1"/>
    <col min="6445" max="6656" width="9" style="50"/>
    <col min="6657" max="6657" width="8.625" style="50" customWidth="1"/>
    <col min="6658" max="6658" width="3.625" style="50" customWidth="1"/>
    <col min="6659" max="6659" width="1.625" style="50" customWidth="1"/>
    <col min="6660" max="6661" width="3.625" style="50" customWidth="1"/>
    <col min="6662" max="6662" width="1.625" style="50" customWidth="1"/>
    <col min="6663" max="6664" width="3.625" style="50" customWidth="1"/>
    <col min="6665" max="6665" width="1.625" style="50" customWidth="1"/>
    <col min="6666" max="6667" width="3.625" style="50" customWidth="1"/>
    <col min="6668" max="6668" width="1.625" style="50" customWidth="1"/>
    <col min="6669" max="6670" width="3.625" style="50" customWidth="1"/>
    <col min="6671" max="6671" width="1.625" style="50" customWidth="1"/>
    <col min="6672" max="6673" width="3.625" style="50" customWidth="1"/>
    <col min="6674" max="6674" width="1.625" style="50" customWidth="1"/>
    <col min="6675" max="6676" width="3.625" style="50" customWidth="1"/>
    <col min="6677" max="6677" width="1.625" style="50" customWidth="1"/>
    <col min="6678" max="6679" width="3.625" style="50" customWidth="1"/>
    <col min="6680" max="6680" width="1.625" style="50" customWidth="1"/>
    <col min="6681" max="6682" width="3.625" style="50" customWidth="1"/>
    <col min="6683" max="6683" width="1.625" style="50" customWidth="1"/>
    <col min="6684" max="6685" width="3.625" style="50" customWidth="1"/>
    <col min="6686" max="6686" width="1.625" style="50" customWidth="1"/>
    <col min="6687" max="6688" width="3.625" style="50" customWidth="1"/>
    <col min="6689" max="6689" width="1.625" style="50" customWidth="1"/>
    <col min="6690" max="6690" width="3.625" style="50" customWidth="1"/>
    <col min="6691" max="6696" width="4.625" style="50" customWidth="1"/>
    <col min="6697" max="6698" width="7.625" style="50" customWidth="1"/>
    <col min="6699" max="6699" width="9" style="50"/>
    <col min="6700" max="6700" width="0" style="50" hidden="1" customWidth="1"/>
    <col min="6701" max="6912" width="9" style="50"/>
    <col min="6913" max="6913" width="8.625" style="50" customWidth="1"/>
    <col min="6914" max="6914" width="3.625" style="50" customWidth="1"/>
    <col min="6915" max="6915" width="1.625" style="50" customWidth="1"/>
    <col min="6916" max="6917" width="3.625" style="50" customWidth="1"/>
    <col min="6918" max="6918" width="1.625" style="50" customWidth="1"/>
    <col min="6919" max="6920" width="3.625" style="50" customWidth="1"/>
    <col min="6921" max="6921" width="1.625" style="50" customWidth="1"/>
    <col min="6922" max="6923" width="3.625" style="50" customWidth="1"/>
    <col min="6924" max="6924" width="1.625" style="50" customWidth="1"/>
    <col min="6925" max="6926" width="3.625" style="50" customWidth="1"/>
    <col min="6927" max="6927" width="1.625" style="50" customWidth="1"/>
    <col min="6928" max="6929" width="3.625" style="50" customWidth="1"/>
    <col min="6930" max="6930" width="1.625" style="50" customWidth="1"/>
    <col min="6931" max="6932" width="3.625" style="50" customWidth="1"/>
    <col min="6933" max="6933" width="1.625" style="50" customWidth="1"/>
    <col min="6934" max="6935" width="3.625" style="50" customWidth="1"/>
    <col min="6936" max="6936" width="1.625" style="50" customWidth="1"/>
    <col min="6937" max="6938" width="3.625" style="50" customWidth="1"/>
    <col min="6939" max="6939" width="1.625" style="50" customWidth="1"/>
    <col min="6940" max="6941" width="3.625" style="50" customWidth="1"/>
    <col min="6942" max="6942" width="1.625" style="50" customWidth="1"/>
    <col min="6943" max="6944" width="3.625" style="50" customWidth="1"/>
    <col min="6945" max="6945" width="1.625" style="50" customWidth="1"/>
    <col min="6946" max="6946" width="3.625" style="50" customWidth="1"/>
    <col min="6947" max="6952" width="4.625" style="50" customWidth="1"/>
    <col min="6953" max="6954" width="7.625" style="50" customWidth="1"/>
    <col min="6955" max="6955" width="9" style="50"/>
    <col min="6956" max="6956" width="0" style="50" hidden="1" customWidth="1"/>
    <col min="6957" max="7168" width="9" style="50"/>
    <col min="7169" max="7169" width="8.625" style="50" customWidth="1"/>
    <col min="7170" max="7170" width="3.625" style="50" customWidth="1"/>
    <col min="7171" max="7171" width="1.625" style="50" customWidth="1"/>
    <col min="7172" max="7173" width="3.625" style="50" customWidth="1"/>
    <col min="7174" max="7174" width="1.625" style="50" customWidth="1"/>
    <col min="7175" max="7176" width="3.625" style="50" customWidth="1"/>
    <col min="7177" max="7177" width="1.625" style="50" customWidth="1"/>
    <col min="7178" max="7179" width="3.625" style="50" customWidth="1"/>
    <col min="7180" max="7180" width="1.625" style="50" customWidth="1"/>
    <col min="7181" max="7182" width="3.625" style="50" customWidth="1"/>
    <col min="7183" max="7183" width="1.625" style="50" customWidth="1"/>
    <col min="7184" max="7185" width="3.625" style="50" customWidth="1"/>
    <col min="7186" max="7186" width="1.625" style="50" customWidth="1"/>
    <col min="7187" max="7188" width="3.625" style="50" customWidth="1"/>
    <col min="7189" max="7189" width="1.625" style="50" customWidth="1"/>
    <col min="7190" max="7191" width="3.625" style="50" customWidth="1"/>
    <col min="7192" max="7192" width="1.625" style="50" customWidth="1"/>
    <col min="7193" max="7194" width="3.625" style="50" customWidth="1"/>
    <col min="7195" max="7195" width="1.625" style="50" customWidth="1"/>
    <col min="7196" max="7197" width="3.625" style="50" customWidth="1"/>
    <col min="7198" max="7198" width="1.625" style="50" customWidth="1"/>
    <col min="7199" max="7200" width="3.625" style="50" customWidth="1"/>
    <col min="7201" max="7201" width="1.625" style="50" customWidth="1"/>
    <col min="7202" max="7202" width="3.625" style="50" customWidth="1"/>
    <col min="7203" max="7208" width="4.625" style="50" customWidth="1"/>
    <col min="7209" max="7210" width="7.625" style="50" customWidth="1"/>
    <col min="7211" max="7211" width="9" style="50"/>
    <col min="7212" max="7212" width="0" style="50" hidden="1" customWidth="1"/>
    <col min="7213" max="7424" width="9" style="50"/>
    <col min="7425" max="7425" width="8.625" style="50" customWidth="1"/>
    <col min="7426" max="7426" width="3.625" style="50" customWidth="1"/>
    <col min="7427" max="7427" width="1.625" style="50" customWidth="1"/>
    <col min="7428" max="7429" width="3.625" style="50" customWidth="1"/>
    <col min="7430" max="7430" width="1.625" style="50" customWidth="1"/>
    <col min="7431" max="7432" width="3.625" style="50" customWidth="1"/>
    <col min="7433" max="7433" width="1.625" style="50" customWidth="1"/>
    <col min="7434" max="7435" width="3.625" style="50" customWidth="1"/>
    <col min="7436" max="7436" width="1.625" style="50" customWidth="1"/>
    <col min="7437" max="7438" width="3.625" style="50" customWidth="1"/>
    <col min="7439" max="7439" width="1.625" style="50" customWidth="1"/>
    <col min="7440" max="7441" width="3.625" style="50" customWidth="1"/>
    <col min="7442" max="7442" width="1.625" style="50" customWidth="1"/>
    <col min="7443" max="7444" width="3.625" style="50" customWidth="1"/>
    <col min="7445" max="7445" width="1.625" style="50" customWidth="1"/>
    <col min="7446" max="7447" width="3.625" style="50" customWidth="1"/>
    <col min="7448" max="7448" width="1.625" style="50" customWidth="1"/>
    <col min="7449" max="7450" width="3.625" style="50" customWidth="1"/>
    <col min="7451" max="7451" width="1.625" style="50" customWidth="1"/>
    <col min="7452" max="7453" width="3.625" style="50" customWidth="1"/>
    <col min="7454" max="7454" width="1.625" style="50" customWidth="1"/>
    <col min="7455" max="7456" width="3.625" style="50" customWidth="1"/>
    <col min="7457" max="7457" width="1.625" style="50" customWidth="1"/>
    <col min="7458" max="7458" width="3.625" style="50" customWidth="1"/>
    <col min="7459" max="7464" width="4.625" style="50" customWidth="1"/>
    <col min="7465" max="7466" width="7.625" style="50" customWidth="1"/>
    <col min="7467" max="7467" width="9" style="50"/>
    <col min="7468" max="7468" width="0" style="50" hidden="1" customWidth="1"/>
    <col min="7469" max="7680" width="9" style="50"/>
    <col min="7681" max="7681" width="8.625" style="50" customWidth="1"/>
    <col min="7682" max="7682" width="3.625" style="50" customWidth="1"/>
    <col min="7683" max="7683" width="1.625" style="50" customWidth="1"/>
    <col min="7684" max="7685" width="3.625" style="50" customWidth="1"/>
    <col min="7686" max="7686" width="1.625" style="50" customWidth="1"/>
    <col min="7687" max="7688" width="3.625" style="50" customWidth="1"/>
    <col min="7689" max="7689" width="1.625" style="50" customWidth="1"/>
    <col min="7690" max="7691" width="3.625" style="50" customWidth="1"/>
    <col min="7692" max="7692" width="1.625" style="50" customWidth="1"/>
    <col min="7693" max="7694" width="3.625" style="50" customWidth="1"/>
    <col min="7695" max="7695" width="1.625" style="50" customWidth="1"/>
    <col min="7696" max="7697" width="3.625" style="50" customWidth="1"/>
    <col min="7698" max="7698" width="1.625" style="50" customWidth="1"/>
    <col min="7699" max="7700" width="3.625" style="50" customWidth="1"/>
    <col min="7701" max="7701" width="1.625" style="50" customWidth="1"/>
    <col min="7702" max="7703" width="3.625" style="50" customWidth="1"/>
    <col min="7704" max="7704" width="1.625" style="50" customWidth="1"/>
    <col min="7705" max="7706" width="3.625" style="50" customWidth="1"/>
    <col min="7707" max="7707" width="1.625" style="50" customWidth="1"/>
    <col min="7708" max="7709" width="3.625" style="50" customWidth="1"/>
    <col min="7710" max="7710" width="1.625" style="50" customWidth="1"/>
    <col min="7711" max="7712" width="3.625" style="50" customWidth="1"/>
    <col min="7713" max="7713" width="1.625" style="50" customWidth="1"/>
    <col min="7714" max="7714" width="3.625" style="50" customWidth="1"/>
    <col min="7715" max="7720" width="4.625" style="50" customWidth="1"/>
    <col min="7721" max="7722" width="7.625" style="50" customWidth="1"/>
    <col min="7723" max="7723" width="9" style="50"/>
    <col min="7724" max="7724" width="0" style="50" hidden="1" customWidth="1"/>
    <col min="7725" max="7936" width="9" style="50"/>
    <col min="7937" max="7937" width="8.625" style="50" customWidth="1"/>
    <col min="7938" max="7938" width="3.625" style="50" customWidth="1"/>
    <col min="7939" max="7939" width="1.625" style="50" customWidth="1"/>
    <col min="7940" max="7941" width="3.625" style="50" customWidth="1"/>
    <col min="7942" max="7942" width="1.625" style="50" customWidth="1"/>
    <col min="7943" max="7944" width="3.625" style="50" customWidth="1"/>
    <col min="7945" max="7945" width="1.625" style="50" customWidth="1"/>
    <col min="7946" max="7947" width="3.625" style="50" customWidth="1"/>
    <col min="7948" max="7948" width="1.625" style="50" customWidth="1"/>
    <col min="7949" max="7950" width="3.625" style="50" customWidth="1"/>
    <col min="7951" max="7951" width="1.625" style="50" customWidth="1"/>
    <col min="7952" max="7953" width="3.625" style="50" customWidth="1"/>
    <col min="7954" max="7954" width="1.625" style="50" customWidth="1"/>
    <col min="7955" max="7956" width="3.625" style="50" customWidth="1"/>
    <col min="7957" max="7957" width="1.625" style="50" customWidth="1"/>
    <col min="7958" max="7959" width="3.625" style="50" customWidth="1"/>
    <col min="7960" max="7960" width="1.625" style="50" customWidth="1"/>
    <col min="7961" max="7962" width="3.625" style="50" customWidth="1"/>
    <col min="7963" max="7963" width="1.625" style="50" customWidth="1"/>
    <col min="7964" max="7965" width="3.625" style="50" customWidth="1"/>
    <col min="7966" max="7966" width="1.625" style="50" customWidth="1"/>
    <col min="7967" max="7968" width="3.625" style="50" customWidth="1"/>
    <col min="7969" max="7969" width="1.625" style="50" customWidth="1"/>
    <col min="7970" max="7970" width="3.625" style="50" customWidth="1"/>
    <col min="7971" max="7976" width="4.625" style="50" customWidth="1"/>
    <col min="7977" max="7978" width="7.625" style="50" customWidth="1"/>
    <col min="7979" max="7979" width="9" style="50"/>
    <col min="7980" max="7980" width="0" style="50" hidden="1" customWidth="1"/>
    <col min="7981" max="8192" width="9" style="50"/>
    <col min="8193" max="8193" width="8.625" style="50" customWidth="1"/>
    <col min="8194" max="8194" width="3.625" style="50" customWidth="1"/>
    <col min="8195" max="8195" width="1.625" style="50" customWidth="1"/>
    <col min="8196" max="8197" width="3.625" style="50" customWidth="1"/>
    <col min="8198" max="8198" width="1.625" style="50" customWidth="1"/>
    <col min="8199" max="8200" width="3.625" style="50" customWidth="1"/>
    <col min="8201" max="8201" width="1.625" style="50" customWidth="1"/>
    <col min="8202" max="8203" width="3.625" style="50" customWidth="1"/>
    <col min="8204" max="8204" width="1.625" style="50" customWidth="1"/>
    <col min="8205" max="8206" width="3.625" style="50" customWidth="1"/>
    <col min="8207" max="8207" width="1.625" style="50" customWidth="1"/>
    <col min="8208" max="8209" width="3.625" style="50" customWidth="1"/>
    <col min="8210" max="8210" width="1.625" style="50" customWidth="1"/>
    <col min="8211" max="8212" width="3.625" style="50" customWidth="1"/>
    <col min="8213" max="8213" width="1.625" style="50" customWidth="1"/>
    <col min="8214" max="8215" width="3.625" style="50" customWidth="1"/>
    <col min="8216" max="8216" width="1.625" style="50" customWidth="1"/>
    <col min="8217" max="8218" width="3.625" style="50" customWidth="1"/>
    <col min="8219" max="8219" width="1.625" style="50" customWidth="1"/>
    <col min="8220" max="8221" width="3.625" style="50" customWidth="1"/>
    <col min="8222" max="8222" width="1.625" style="50" customWidth="1"/>
    <col min="8223" max="8224" width="3.625" style="50" customWidth="1"/>
    <col min="8225" max="8225" width="1.625" style="50" customWidth="1"/>
    <col min="8226" max="8226" width="3.625" style="50" customWidth="1"/>
    <col min="8227" max="8232" width="4.625" style="50" customWidth="1"/>
    <col min="8233" max="8234" width="7.625" style="50" customWidth="1"/>
    <col min="8235" max="8235" width="9" style="50"/>
    <col min="8236" max="8236" width="0" style="50" hidden="1" customWidth="1"/>
    <col min="8237" max="8448" width="9" style="50"/>
    <col min="8449" max="8449" width="8.625" style="50" customWidth="1"/>
    <col min="8450" max="8450" width="3.625" style="50" customWidth="1"/>
    <col min="8451" max="8451" width="1.625" style="50" customWidth="1"/>
    <col min="8452" max="8453" width="3.625" style="50" customWidth="1"/>
    <col min="8454" max="8454" width="1.625" style="50" customWidth="1"/>
    <col min="8455" max="8456" width="3.625" style="50" customWidth="1"/>
    <col min="8457" max="8457" width="1.625" style="50" customWidth="1"/>
    <col min="8458" max="8459" width="3.625" style="50" customWidth="1"/>
    <col min="8460" max="8460" width="1.625" style="50" customWidth="1"/>
    <col min="8461" max="8462" width="3.625" style="50" customWidth="1"/>
    <col min="8463" max="8463" width="1.625" style="50" customWidth="1"/>
    <col min="8464" max="8465" width="3.625" style="50" customWidth="1"/>
    <col min="8466" max="8466" width="1.625" style="50" customWidth="1"/>
    <col min="8467" max="8468" width="3.625" style="50" customWidth="1"/>
    <col min="8469" max="8469" width="1.625" style="50" customWidth="1"/>
    <col min="8470" max="8471" width="3.625" style="50" customWidth="1"/>
    <col min="8472" max="8472" width="1.625" style="50" customWidth="1"/>
    <col min="8473" max="8474" width="3.625" style="50" customWidth="1"/>
    <col min="8475" max="8475" width="1.625" style="50" customWidth="1"/>
    <col min="8476" max="8477" width="3.625" style="50" customWidth="1"/>
    <col min="8478" max="8478" width="1.625" style="50" customWidth="1"/>
    <col min="8479" max="8480" width="3.625" style="50" customWidth="1"/>
    <col min="8481" max="8481" width="1.625" style="50" customWidth="1"/>
    <col min="8482" max="8482" width="3.625" style="50" customWidth="1"/>
    <col min="8483" max="8488" width="4.625" style="50" customWidth="1"/>
    <col min="8489" max="8490" width="7.625" style="50" customWidth="1"/>
    <col min="8491" max="8491" width="9" style="50"/>
    <col min="8492" max="8492" width="0" style="50" hidden="1" customWidth="1"/>
    <col min="8493" max="8704" width="9" style="50"/>
    <col min="8705" max="8705" width="8.625" style="50" customWidth="1"/>
    <col min="8706" max="8706" width="3.625" style="50" customWidth="1"/>
    <col min="8707" max="8707" width="1.625" style="50" customWidth="1"/>
    <col min="8708" max="8709" width="3.625" style="50" customWidth="1"/>
    <col min="8710" max="8710" width="1.625" style="50" customWidth="1"/>
    <col min="8711" max="8712" width="3.625" style="50" customWidth="1"/>
    <col min="8713" max="8713" width="1.625" style="50" customWidth="1"/>
    <col min="8714" max="8715" width="3.625" style="50" customWidth="1"/>
    <col min="8716" max="8716" width="1.625" style="50" customWidth="1"/>
    <col min="8717" max="8718" width="3.625" style="50" customWidth="1"/>
    <col min="8719" max="8719" width="1.625" style="50" customWidth="1"/>
    <col min="8720" max="8721" width="3.625" style="50" customWidth="1"/>
    <col min="8722" max="8722" width="1.625" style="50" customWidth="1"/>
    <col min="8723" max="8724" width="3.625" style="50" customWidth="1"/>
    <col min="8725" max="8725" width="1.625" style="50" customWidth="1"/>
    <col min="8726" max="8727" width="3.625" style="50" customWidth="1"/>
    <col min="8728" max="8728" width="1.625" style="50" customWidth="1"/>
    <col min="8729" max="8730" width="3.625" style="50" customWidth="1"/>
    <col min="8731" max="8731" width="1.625" style="50" customWidth="1"/>
    <col min="8732" max="8733" width="3.625" style="50" customWidth="1"/>
    <col min="8734" max="8734" width="1.625" style="50" customWidth="1"/>
    <col min="8735" max="8736" width="3.625" style="50" customWidth="1"/>
    <col min="8737" max="8737" width="1.625" style="50" customWidth="1"/>
    <col min="8738" max="8738" width="3.625" style="50" customWidth="1"/>
    <col min="8739" max="8744" width="4.625" style="50" customWidth="1"/>
    <col min="8745" max="8746" width="7.625" style="50" customWidth="1"/>
    <col min="8747" max="8747" width="9" style="50"/>
    <col min="8748" max="8748" width="0" style="50" hidden="1" customWidth="1"/>
    <col min="8749" max="8960" width="9" style="50"/>
    <col min="8961" max="8961" width="8.625" style="50" customWidth="1"/>
    <col min="8962" max="8962" width="3.625" style="50" customWidth="1"/>
    <col min="8963" max="8963" width="1.625" style="50" customWidth="1"/>
    <col min="8964" max="8965" width="3.625" style="50" customWidth="1"/>
    <col min="8966" max="8966" width="1.625" style="50" customWidth="1"/>
    <col min="8967" max="8968" width="3.625" style="50" customWidth="1"/>
    <col min="8969" max="8969" width="1.625" style="50" customWidth="1"/>
    <col min="8970" max="8971" width="3.625" style="50" customWidth="1"/>
    <col min="8972" max="8972" width="1.625" style="50" customWidth="1"/>
    <col min="8973" max="8974" width="3.625" style="50" customWidth="1"/>
    <col min="8975" max="8975" width="1.625" style="50" customWidth="1"/>
    <col min="8976" max="8977" width="3.625" style="50" customWidth="1"/>
    <col min="8978" max="8978" width="1.625" style="50" customWidth="1"/>
    <col min="8979" max="8980" width="3.625" style="50" customWidth="1"/>
    <col min="8981" max="8981" width="1.625" style="50" customWidth="1"/>
    <col min="8982" max="8983" width="3.625" style="50" customWidth="1"/>
    <col min="8984" max="8984" width="1.625" style="50" customWidth="1"/>
    <col min="8985" max="8986" width="3.625" style="50" customWidth="1"/>
    <col min="8987" max="8987" width="1.625" style="50" customWidth="1"/>
    <col min="8988" max="8989" width="3.625" style="50" customWidth="1"/>
    <col min="8990" max="8990" width="1.625" style="50" customWidth="1"/>
    <col min="8991" max="8992" width="3.625" style="50" customWidth="1"/>
    <col min="8993" max="8993" width="1.625" style="50" customWidth="1"/>
    <col min="8994" max="8994" width="3.625" style="50" customWidth="1"/>
    <col min="8995" max="9000" width="4.625" style="50" customWidth="1"/>
    <col min="9001" max="9002" width="7.625" style="50" customWidth="1"/>
    <col min="9003" max="9003" width="9" style="50"/>
    <col min="9004" max="9004" width="0" style="50" hidden="1" customWidth="1"/>
    <col min="9005" max="9216" width="9" style="50"/>
    <col min="9217" max="9217" width="8.625" style="50" customWidth="1"/>
    <col min="9218" max="9218" width="3.625" style="50" customWidth="1"/>
    <col min="9219" max="9219" width="1.625" style="50" customWidth="1"/>
    <col min="9220" max="9221" width="3.625" style="50" customWidth="1"/>
    <col min="9222" max="9222" width="1.625" style="50" customWidth="1"/>
    <col min="9223" max="9224" width="3.625" style="50" customWidth="1"/>
    <col min="9225" max="9225" width="1.625" style="50" customWidth="1"/>
    <col min="9226" max="9227" width="3.625" style="50" customWidth="1"/>
    <col min="9228" max="9228" width="1.625" style="50" customWidth="1"/>
    <col min="9229" max="9230" width="3.625" style="50" customWidth="1"/>
    <col min="9231" max="9231" width="1.625" style="50" customWidth="1"/>
    <col min="9232" max="9233" width="3.625" style="50" customWidth="1"/>
    <col min="9234" max="9234" width="1.625" style="50" customWidth="1"/>
    <col min="9235" max="9236" width="3.625" style="50" customWidth="1"/>
    <col min="9237" max="9237" width="1.625" style="50" customWidth="1"/>
    <col min="9238" max="9239" width="3.625" style="50" customWidth="1"/>
    <col min="9240" max="9240" width="1.625" style="50" customWidth="1"/>
    <col min="9241" max="9242" width="3.625" style="50" customWidth="1"/>
    <col min="9243" max="9243" width="1.625" style="50" customWidth="1"/>
    <col min="9244" max="9245" width="3.625" style="50" customWidth="1"/>
    <col min="9246" max="9246" width="1.625" style="50" customWidth="1"/>
    <col min="9247" max="9248" width="3.625" style="50" customWidth="1"/>
    <col min="9249" max="9249" width="1.625" style="50" customWidth="1"/>
    <col min="9250" max="9250" width="3.625" style="50" customWidth="1"/>
    <col min="9251" max="9256" width="4.625" style="50" customWidth="1"/>
    <col min="9257" max="9258" width="7.625" style="50" customWidth="1"/>
    <col min="9259" max="9259" width="9" style="50"/>
    <col min="9260" max="9260" width="0" style="50" hidden="1" customWidth="1"/>
    <col min="9261" max="9472" width="9" style="50"/>
    <col min="9473" max="9473" width="8.625" style="50" customWidth="1"/>
    <col min="9474" max="9474" width="3.625" style="50" customWidth="1"/>
    <col min="9475" max="9475" width="1.625" style="50" customWidth="1"/>
    <col min="9476" max="9477" width="3.625" style="50" customWidth="1"/>
    <col min="9478" max="9478" width="1.625" style="50" customWidth="1"/>
    <col min="9479" max="9480" width="3.625" style="50" customWidth="1"/>
    <col min="9481" max="9481" width="1.625" style="50" customWidth="1"/>
    <col min="9482" max="9483" width="3.625" style="50" customWidth="1"/>
    <col min="9484" max="9484" width="1.625" style="50" customWidth="1"/>
    <col min="9485" max="9486" width="3.625" style="50" customWidth="1"/>
    <col min="9487" max="9487" width="1.625" style="50" customWidth="1"/>
    <col min="9488" max="9489" width="3.625" style="50" customWidth="1"/>
    <col min="9490" max="9490" width="1.625" style="50" customWidth="1"/>
    <col min="9491" max="9492" width="3.625" style="50" customWidth="1"/>
    <col min="9493" max="9493" width="1.625" style="50" customWidth="1"/>
    <col min="9494" max="9495" width="3.625" style="50" customWidth="1"/>
    <col min="9496" max="9496" width="1.625" style="50" customWidth="1"/>
    <col min="9497" max="9498" width="3.625" style="50" customWidth="1"/>
    <col min="9499" max="9499" width="1.625" style="50" customWidth="1"/>
    <col min="9500" max="9501" width="3.625" style="50" customWidth="1"/>
    <col min="9502" max="9502" width="1.625" style="50" customWidth="1"/>
    <col min="9503" max="9504" width="3.625" style="50" customWidth="1"/>
    <col min="9505" max="9505" width="1.625" style="50" customWidth="1"/>
    <col min="9506" max="9506" width="3.625" style="50" customWidth="1"/>
    <col min="9507" max="9512" width="4.625" style="50" customWidth="1"/>
    <col min="9513" max="9514" width="7.625" style="50" customWidth="1"/>
    <col min="9515" max="9515" width="9" style="50"/>
    <col min="9516" max="9516" width="0" style="50" hidden="1" customWidth="1"/>
    <col min="9517" max="9728" width="9" style="50"/>
    <col min="9729" max="9729" width="8.625" style="50" customWidth="1"/>
    <col min="9730" max="9730" width="3.625" style="50" customWidth="1"/>
    <col min="9731" max="9731" width="1.625" style="50" customWidth="1"/>
    <col min="9732" max="9733" width="3.625" style="50" customWidth="1"/>
    <col min="9734" max="9734" width="1.625" style="50" customWidth="1"/>
    <col min="9735" max="9736" width="3.625" style="50" customWidth="1"/>
    <col min="9737" max="9737" width="1.625" style="50" customWidth="1"/>
    <col min="9738" max="9739" width="3.625" style="50" customWidth="1"/>
    <col min="9740" max="9740" width="1.625" style="50" customWidth="1"/>
    <col min="9741" max="9742" width="3.625" style="50" customWidth="1"/>
    <col min="9743" max="9743" width="1.625" style="50" customWidth="1"/>
    <col min="9744" max="9745" width="3.625" style="50" customWidth="1"/>
    <col min="9746" max="9746" width="1.625" style="50" customWidth="1"/>
    <col min="9747" max="9748" width="3.625" style="50" customWidth="1"/>
    <col min="9749" max="9749" width="1.625" style="50" customWidth="1"/>
    <col min="9750" max="9751" width="3.625" style="50" customWidth="1"/>
    <col min="9752" max="9752" width="1.625" style="50" customWidth="1"/>
    <col min="9753" max="9754" width="3.625" style="50" customWidth="1"/>
    <col min="9755" max="9755" width="1.625" style="50" customWidth="1"/>
    <col min="9756" max="9757" width="3.625" style="50" customWidth="1"/>
    <col min="9758" max="9758" width="1.625" style="50" customWidth="1"/>
    <col min="9759" max="9760" width="3.625" style="50" customWidth="1"/>
    <col min="9761" max="9761" width="1.625" style="50" customWidth="1"/>
    <col min="9762" max="9762" width="3.625" style="50" customWidth="1"/>
    <col min="9763" max="9768" width="4.625" style="50" customWidth="1"/>
    <col min="9769" max="9770" width="7.625" style="50" customWidth="1"/>
    <col min="9771" max="9771" width="9" style="50"/>
    <col min="9772" max="9772" width="0" style="50" hidden="1" customWidth="1"/>
    <col min="9773" max="9984" width="9" style="50"/>
    <col min="9985" max="9985" width="8.625" style="50" customWidth="1"/>
    <col min="9986" max="9986" width="3.625" style="50" customWidth="1"/>
    <col min="9987" max="9987" width="1.625" style="50" customWidth="1"/>
    <col min="9988" max="9989" width="3.625" style="50" customWidth="1"/>
    <col min="9990" max="9990" width="1.625" style="50" customWidth="1"/>
    <col min="9991" max="9992" width="3.625" style="50" customWidth="1"/>
    <col min="9993" max="9993" width="1.625" style="50" customWidth="1"/>
    <col min="9994" max="9995" width="3.625" style="50" customWidth="1"/>
    <col min="9996" max="9996" width="1.625" style="50" customWidth="1"/>
    <col min="9997" max="9998" width="3.625" style="50" customWidth="1"/>
    <col min="9999" max="9999" width="1.625" style="50" customWidth="1"/>
    <col min="10000" max="10001" width="3.625" style="50" customWidth="1"/>
    <col min="10002" max="10002" width="1.625" style="50" customWidth="1"/>
    <col min="10003" max="10004" width="3.625" style="50" customWidth="1"/>
    <col min="10005" max="10005" width="1.625" style="50" customWidth="1"/>
    <col min="10006" max="10007" width="3.625" style="50" customWidth="1"/>
    <col min="10008" max="10008" width="1.625" style="50" customWidth="1"/>
    <col min="10009" max="10010" width="3.625" style="50" customWidth="1"/>
    <col min="10011" max="10011" width="1.625" style="50" customWidth="1"/>
    <col min="10012" max="10013" width="3.625" style="50" customWidth="1"/>
    <col min="10014" max="10014" width="1.625" style="50" customWidth="1"/>
    <col min="10015" max="10016" width="3.625" style="50" customWidth="1"/>
    <col min="10017" max="10017" width="1.625" style="50" customWidth="1"/>
    <col min="10018" max="10018" width="3.625" style="50" customWidth="1"/>
    <col min="10019" max="10024" width="4.625" style="50" customWidth="1"/>
    <col min="10025" max="10026" width="7.625" style="50" customWidth="1"/>
    <col min="10027" max="10027" width="9" style="50"/>
    <col min="10028" max="10028" width="0" style="50" hidden="1" customWidth="1"/>
    <col min="10029" max="10240" width="9" style="50"/>
    <col min="10241" max="10241" width="8.625" style="50" customWidth="1"/>
    <col min="10242" max="10242" width="3.625" style="50" customWidth="1"/>
    <col min="10243" max="10243" width="1.625" style="50" customWidth="1"/>
    <col min="10244" max="10245" width="3.625" style="50" customWidth="1"/>
    <col min="10246" max="10246" width="1.625" style="50" customWidth="1"/>
    <col min="10247" max="10248" width="3.625" style="50" customWidth="1"/>
    <col min="10249" max="10249" width="1.625" style="50" customWidth="1"/>
    <col min="10250" max="10251" width="3.625" style="50" customWidth="1"/>
    <col min="10252" max="10252" width="1.625" style="50" customWidth="1"/>
    <col min="10253" max="10254" width="3.625" style="50" customWidth="1"/>
    <col min="10255" max="10255" width="1.625" style="50" customWidth="1"/>
    <col min="10256" max="10257" width="3.625" style="50" customWidth="1"/>
    <col min="10258" max="10258" width="1.625" style="50" customWidth="1"/>
    <col min="10259" max="10260" width="3.625" style="50" customWidth="1"/>
    <col min="10261" max="10261" width="1.625" style="50" customWidth="1"/>
    <col min="10262" max="10263" width="3.625" style="50" customWidth="1"/>
    <col min="10264" max="10264" width="1.625" style="50" customWidth="1"/>
    <col min="10265" max="10266" width="3.625" style="50" customWidth="1"/>
    <col min="10267" max="10267" width="1.625" style="50" customWidth="1"/>
    <col min="10268" max="10269" width="3.625" style="50" customWidth="1"/>
    <col min="10270" max="10270" width="1.625" style="50" customWidth="1"/>
    <col min="10271" max="10272" width="3.625" style="50" customWidth="1"/>
    <col min="10273" max="10273" width="1.625" style="50" customWidth="1"/>
    <col min="10274" max="10274" width="3.625" style="50" customWidth="1"/>
    <col min="10275" max="10280" width="4.625" style="50" customWidth="1"/>
    <col min="10281" max="10282" width="7.625" style="50" customWidth="1"/>
    <col min="10283" max="10283" width="9" style="50"/>
    <col min="10284" max="10284" width="0" style="50" hidden="1" customWidth="1"/>
    <col min="10285" max="10496" width="9" style="50"/>
    <col min="10497" max="10497" width="8.625" style="50" customWidth="1"/>
    <col min="10498" max="10498" width="3.625" style="50" customWidth="1"/>
    <col min="10499" max="10499" width="1.625" style="50" customWidth="1"/>
    <col min="10500" max="10501" width="3.625" style="50" customWidth="1"/>
    <col min="10502" max="10502" width="1.625" style="50" customWidth="1"/>
    <col min="10503" max="10504" width="3.625" style="50" customWidth="1"/>
    <col min="10505" max="10505" width="1.625" style="50" customWidth="1"/>
    <col min="10506" max="10507" width="3.625" style="50" customWidth="1"/>
    <col min="10508" max="10508" width="1.625" style="50" customWidth="1"/>
    <col min="10509" max="10510" width="3.625" style="50" customWidth="1"/>
    <col min="10511" max="10511" width="1.625" style="50" customWidth="1"/>
    <col min="10512" max="10513" width="3.625" style="50" customWidth="1"/>
    <col min="10514" max="10514" width="1.625" style="50" customWidth="1"/>
    <col min="10515" max="10516" width="3.625" style="50" customWidth="1"/>
    <col min="10517" max="10517" width="1.625" style="50" customWidth="1"/>
    <col min="10518" max="10519" width="3.625" style="50" customWidth="1"/>
    <col min="10520" max="10520" width="1.625" style="50" customWidth="1"/>
    <col min="10521" max="10522" width="3.625" style="50" customWidth="1"/>
    <col min="10523" max="10523" width="1.625" style="50" customWidth="1"/>
    <col min="10524" max="10525" width="3.625" style="50" customWidth="1"/>
    <col min="10526" max="10526" width="1.625" style="50" customWidth="1"/>
    <col min="10527" max="10528" width="3.625" style="50" customWidth="1"/>
    <col min="10529" max="10529" width="1.625" style="50" customWidth="1"/>
    <col min="10530" max="10530" width="3.625" style="50" customWidth="1"/>
    <col min="10531" max="10536" width="4.625" style="50" customWidth="1"/>
    <col min="10537" max="10538" width="7.625" style="50" customWidth="1"/>
    <col min="10539" max="10539" width="9" style="50"/>
    <col min="10540" max="10540" width="0" style="50" hidden="1" customWidth="1"/>
    <col min="10541" max="10752" width="9" style="50"/>
    <col min="10753" max="10753" width="8.625" style="50" customWidth="1"/>
    <col min="10754" max="10754" width="3.625" style="50" customWidth="1"/>
    <col min="10755" max="10755" width="1.625" style="50" customWidth="1"/>
    <col min="10756" max="10757" width="3.625" style="50" customWidth="1"/>
    <col min="10758" max="10758" width="1.625" style="50" customWidth="1"/>
    <col min="10759" max="10760" width="3.625" style="50" customWidth="1"/>
    <col min="10761" max="10761" width="1.625" style="50" customWidth="1"/>
    <col min="10762" max="10763" width="3.625" style="50" customWidth="1"/>
    <col min="10764" max="10764" width="1.625" style="50" customWidth="1"/>
    <col min="10765" max="10766" width="3.625" style="50" customWidth="1"/>
    <col min="10767" max="10767" width="1.625" style="50" customWidth="1"/>
    <col min="10768" max="10769" width="3.625" style="50" customWidth="1"/>
    <col min="10770" max="10770" width="1.625" style="50" customWidth="1"/>
    <col min="10771" max="10772" width="3.625" style="50" customWidth="1"/>
    <col min="10773" max="10773" width="1.625" style="50" customWidth="1"/>
    <col min="10774" max="10775" width="3.625" style="50" customWidth="1"/>
    <col min="10776" max="10776" width="1.625" style="50" customWidth="1"/>
    <col min="10777" max="10778" width="3.625" style="50" customWidth="1"/>
    <col min="10779" max="10779" width="1.625" style="50" customWidth="1"/>
    <col min="10780" max="10781" width="3.625" style="50" customWidth="1"/>
    <col min="10782" max="10782" width="1.625" style="50" customWidth="1"/>
    <col min="10783" max="10784" width="3.625" style="50" customWidth="1"/>
    <col min="10785" max="10785" width="1.625" style="50" customWidth="1"/>
    <col min="10786" max="10786" width="3.625" style="50" customWidth="1"/>
    <col min="10787" max="10792" width="4.625" style="50" customWidth="1"/>
    <col min="10793" max="10794" width="7.625" style="50" customWidth="1"/>
    <col min="10795" max="10795" width="9" style="50"/>
    <col min="10796" max="10796" width="0" style="50" hidden="1" customWidth="1"/>
    <col min="10797" max="11008" width="9" style="50"/>
    <col min="11009" max="11009" width="8.625" style="50" customWidth="1"/>
    <col min="11010" max="11010" width="3.625" style="50" customWidth="1"/>
    <col min="11011" max="11011" width="1.625" style="50" customWidth="1"/>
    <col min="11012" max="11013" width="3.625" style="50" customWidth="1"/>
    <col min="11014" max="11014" width="1.625" style="50" customWidth="1"/>
    <col min="11015" max="11016" width="3.625" style="50" customWidth="1"/>
    <col min="11017" max="11017" width="1.625" style="50" customWidth="1"/>
    <col min="11018" max="11019" width="3.625" style="50" customWidth="1"/>
    <col min="11020" max="11020" width="1.625" style="50" customWidth="1"/>
    <col min="11021" max="11022" width="3.625" style="50" customWidth="1"/>
    <col min="11023" max="11023" width="1.625" style="50" customWidth="1"/>
    <col min="11024" max="11025" width="3.625" style="50" customWidth="1"/>
    <col min="11026" max="11026" width="1.625" style="50" customWidth="1"/>
    <col min="11027" max="11028" width="3.625" style="50" customWidth="1"/>
    <col min="11029" max="11029" width="1.625" style="50" customWidth="1"/>
    <col min="11030" max="11031" width="3.625" style="50" customWidth="1"/>
    <col min="11032" max="11032" width="1.625" style="50" customWidth="1"/>
    <col min="11033" max="11034" width="3.625" style="50" customWidth="1"/>
    <col min="11035" max="11035" width="1.625" style="50" customWidth="1"/>
    <col min="11036" max="11037" width="3.625" style="50" customWidth="1"/>
    <col min="11038" max="11038" width="1.625" style="50" customWidth="1"/>
    <col min="11039" max="11040" width="3.625" style="50" customWidth="1"/>
    <col min="11041" max="11041" width="1.625" style="50" customWidth="1"/>
    <col min="11042" max="11042" width="3.625" style="50" customWidth="1"/>
    <col min="11043" max="11048" width="4.625" style="50" customWidth="1"/>
    <col min="11049" max="11050" width="7.625" style="50" customWidth="1"/>
    <col min="11051" max="11051" width="9" style="50"/>
    <col min="11052" max="11052" width="0" style="50" hidden="1" customWidth="1"/>
    <col min="11053" max="11264" width="9" style="50"/>
    <col min="11265" max="11265" width="8.625" style="50" customWidth="1"/>
    <col min="11266" max="11266" width="3.625" style="50" customWidth="1"/>
    <col min="11267" max="11267" width="1.625" style="50" customWidth="1"/>
    <col min="11268" max="11269" width="3.625" style="50" customWidth="1"/>
    <col min="11270" max="11270" width="1.625" style="50" customWidth="1"/>
    <col min="11271" max="11272" width="3.625" style="50" customWidth="1"/>
    <col min="11273" max="11273" width="1.625" style="50" customWidth="1"/>
    <col min="11274" max="11275" width="3.625" style="50" customWidth="1"/>
    <col min="11276" max="11276" width="1.625" style="50" customWidth="1"/>
    <col min="11277" max="11278" width="3.625" style="50" customWidth="1"/>
    <col min="11279" max="11279" width="1.625" style="50" customWidth="1"/>
    <col min="11280" max="11281" width="3.625" style="50" customWidth="1"/>
    <col min="11282" max="11282" width="1.625" style="50" customWidth="1"/>
    <col min="11283" max="11284" width="3.625" style="50" customWidth="1"/>
    <col min="11285" max="11285" width="1.625" style="50" customWidth="1"/>
    <col min="11286" max="11287" width="3.625" style="50" customWidth="1"/>
    <col min="11288" max="11288" width="1.625" style="50" customWidth="1"/>
    <col min="11289" max="11290" width="3.625" style="50" customWidth="1"/>
    <col min="11291" max="11291" width="1.625" style="50" customWidth="1"/>
    <col min="11292" max="11293" width="3.625" style="50" customWidth="1"/>
    <col min="11294" max="11294" width="1.625" style="50" customWidth="1"/>
    <col min="11295" max="11296" width="3.625" style="50" customWidth="1"/>
    <col min="11297" max="11297" width="1.625" style="50" customWidth="1"/>
    <col min="11298" max="11298" width="3.625" style="50" customWidth="1"/>
    <col min="11299" max="11304" width="4.625" style="50" customWidth="1"/>
    <col min="11305" max="11306" width="7.625" style="50" customWidth="1"/>
    <col min="11307" max="11307" width="9" style="50"/>
    <col min="11308" max="11308" width="0" style="50" hidden="1" customWidth="1"/>
    <col min="11309" max="11520" width="9" style="50"/>
    <col min="11521" max="11521" width="8.625" style="50" customWidth="1"/>
    <col min="11522" max="11522" width="3.625" style="50" customWidth="1"/>
    <col min="11523" max="11523" width="1.625" style="50" customWidth="1"/>
    <col min="11524" max="11525" width="3.625" style="50" customWidth="1"/>
    <col min="11526" max="11526" width="1.625" style="50" customWidth="1"/>
    <col min="11527" max="11528" width="3.625" style="50" customWidth="1"/>
    <col min="11529" max="11529" width="1.625" style="50" customWidth="1"/>
    <col min="11530" max="11531" width="3.625" style="50" customWidth="1"/>
    <col min="11532" max="11532" width="1.625" style="50" customWidth="1"/>
    <col min="11533" max="11534" width="3.625" style="50" customWidth="1"/>
    <col min="11535" max="11535" width="1.625" style="50" customWidth="1"/>
    <col min="11536" max="11537" width="3.625" style="50" customWidth="1"/>
    <col min="11538" max="11538" width="1.625" style="50" customWidth="1"/>
    <col min="11539" max="11540" width="3.625" style="50" customWidth="1"/>
    <col min="11541" max="11541" width="1.625" style="50" customWidth="1"/>
    <col min="11542" max="11543" width="3.625" style="50" customWidth="1"/>
    <col min="11544" max="11544" width="1.625" style="50" customWidth="1"/>
    <col min="11545" max="11546" width="3.625" style="50" customWidth="1"/>
    <col min="11547" max="11547" width="1.625" style="50" customWidth="1"/>
    <col min="11548" max="11549" width="3.625" style="50" customWidth="1"/>
    <col min="11550" max="11550" width="1.625" style="50" customWidth="1"/>
    <col min="11551" max="11552" width="3.625" style="50" customWidth="1"/>
    <col min="11553" max="11553" width="1.625" style="50" customWidth="1"/>
    <col min="11554" max="11554" width="3.625" style="50" customWidth="1"/>
    <col min="11555" max="11560" width="4.625" style="50" customWidth="1"/>
    <col min="11561" max="11562" width="7.625" style="50" customWidth="1"/>
    <col min="11563" max="11563" width="9" style="50"/>
    <col min="11564" max="11564" width="0" style="50" hidden="1" customWidth="1"/>
    <col min="11565" max="11776" width="9" style="50"/>
    <col min="11777" max="11777" width="8.625" style="50" customWidth="1"/>
    <col min="11778" max="11778" width="3.625" style="50" customWidth="1"/>
    <col min="11779" max="11779" width="1.625" style="50" customWidth="1"/>
    <col min="11780" max="11781" width="3.625" style="50" customWidth="1"/>
    <col min="11782" max="11782" width="1.625" style="50" customWidth="1"/>
    <col min="11783" max="11784" width="3.625" style="50" customWidth="1"/>
    <col min="11785" max="11785" width="1.625" style="50" customWidth="1"/>
    <col min="11786" max="11787" width="3.625" style="50" customWidth="1"/>
    <col min="11788" max="11788" width="1.625" style="50" customWidth="1"/>
    <col min="11789" max="11790" width="3.625" style="50" customWidth="1"/>
    <col min="11791" max="11791" width="1.625" style="50" customWidth="1"/>
    <col min="11792" max="11793" width="3.625" style="50" customWidth="1"/>
    <col min="11794" max="11794" width="1.625" style="50" customWidth="1"/>
    <col min="11795" max="11796" width="3.625" style="50" customWidth="1"/>
    <col min="11797" max="11797" width="1.625" style="50" customWidth="1"/>
    <col min="11798" max="11799" width="3.625" style="50" customWidth="1"/>
    <col min="11800" max="11800" width="1.625" style="50" customWidth="1"/>
    <col min="11801" max="11802" width="3.625" style="50" customWidth="1"/>
    <col min="11803" max="11803" width="1.625" style="50" customWidth="1"/>
    <col min="11804" max="11805" width="3.625" style="50" customWidth="1"/>
    <col min="11806" max="11806" width="1.625" style="50" customWidth="1"/>
    <col min="11807" max="11808" width="3.625" style="50" customWidth="1"/>
    <col min="11809" max="11809" width="1.625" style="50" customWidth="1"/>
    <col min="11810" max="11810" width="3.625" style="50" customWidth="1"/>
    <col min="11811" max="11816" width="4.625" style="50" customWidth="1"/>
    <col min="11817" max="11818" width="7.625" style="50" customWidth="1"/>
    <col min="11819" max="11819" width="9" style="50"/>
    <col min="11820" max="11820" width="0" style="50" hidden="1" customWidth="1"/>
    <col min="11821" max="12032" width="9" style="50"/>
    <col min="12033" max="12033" width="8.625" style="50" customWidth="1"/>
    <col min="12034" max="12034" width="3.625" style="50" customWidth="1"/>
    <col min="12035" max="12035" width="1.625" style="50" customWidth="1"/>
    <col min="12036" max="12037" width="3.625" style="50" customWidth="1"/>
    <col min="12038" max="12038" width="1.625" style="50" customWidth="1"/>
    <col min="12039" max="12040" width="3.625" style="50" customWidth="1"/>
    <col min="12041" max="12041" width="1.625" style="50" customWidth="1"/>
    <col min="12042" max="12043" width="3.625" style="50" customWidth="1"/>
    <col min="12044" max="12044" width="1.625" style="50" customWidth="1"/>
    <col min="12045" max="12046" width="3.625" style="50" customWidth="1"/>
    <col min="12047" max="12047" width="1.625" style="50" customWidth="1"/>
    <col min="12048" max="12049" width="3.625" style="50" customWidth="1"/>
    <col min="12050" max="12050" width="1.625" style="50" customWidth="1"/>
    <col min="12051" max="12052" width="3.625" style="50" customWidth="1"/>
    <col min="12053" max="12053" width="1.625" style="50" customWidth="1"/>
    <col min="12054" max="12055" width="3.625" style="50" customWidth="1"/>
    <col min="12056" max="12056" width="1.625" style="50" customWidth="1"/>
    <col min="12057" max="12058" width="3.625" style="50" customWidth="1"/>
    <col min="12059" max="12059" width="1.625" style="50" customWidth="1"/>
    <col min="12060" max="12061" width="3.625" style="50" customWidth="1"/>
    <col min="12062" max="12062" width="1.625" style="50" customWidth="1"/>
    <col min="12063" max="12064" width="3.625" style="50" customWidth="1"/>
    <col min="12065" max="12065" width="1.625" style="50" customWidth="1"/>
    <col min="12066" max="12066" width="3.625" style="50" customWidth="1"/>
    <col min="12067" max="12072" width="4.625" style="50" customWidth="1"/>
    <col min="12073" max="12074" width="7.625" style="50" customWidth="1"/>
    <col min="12075" max="12075" width="9" style="50"/>
    <col min="12076" max="12076" width="0" style="50" hidden="1" customWidth="1"/>
    <col min="12077" max="12288" width="9" style="50"/>
    <col min="12289" max="12289" width="8.625" style="50" customWidth="1"/>
    <col min="12290" max="12290" width="3.625" style="50" customWidth="1"/>
    <col min="12291" max="12291" width="1.625" style="50" customWidth="1"/>
    <col min="12292" max="12293" width="3.625" style="50" customWidth="1"/>
    <col min="12294" max="12294" width="1.625" style="50" customWidth="1"/>
    <col min="12295" max="12296" width="3.625" style="50" customWidth="1"/>
    <col min="12297" max="12297" width="1.625" style="50" customWidth="1"/>
    <col min="12298" max="12299" width="3.625" style="50" customWidth="1"/>
    <col min="12300" max="12300" width="1.625" style="50" customWidth="1"/>
    <col min="12301" max="12302" width="3.625" style="50" customWidth="1"/>
    <col min="12303" max="12303" width="1.625" style="50" customWidth="1"/>
    <col min="12304" max="12305" width="3.625" style="50" customWidth="1"/>
    <col min="12306" max="12306" width="1.625" style="50" customWidth="1"/>
    <col min="12307" max="12308" width="3.625" style="50" customWidth="1"/>
    <col min="12309" max="12309" width="1.625" style="50" customWidth="1"/>
    <col min="12310" max="12311" width="3.625" style="50" customWidth="1"/>
    <col min="12312" max="12312" width="1.625" style="50" customWidth="1"/>
    <col min="12313" max="12314" width="3.625" style="50" customWidth="1"/>
    <col min="12315" max="12315" width="1.625" style="50" customWidth="1"/>
    <col min="12316" max="12317" width="3.625" style="50" customWidth="1"/>
    <col min="12318" max="12318" width="1.625" style="50" customWidth="1"/>
    <col min="12319" max="12320" width="3.625" style="50" customWidth="1"/>
    <col min="12321" max="12321" width="1.625" style="50" customWidth="1"/>
    <col min="12322" max="12322" width="3.625" style="50" customWidth="1"/>
    <col min="12323" max="12328" width="4.625" style="50" customWidth="1"/>
    <col min="12329" max="12330" width="7.625" style="50" customWidth="1"/>
    <col min="12331" max="12331" width="9" style="50"/>
    <col min="12332" max="12332" width="0" style="50" hidden="1" customWidth="1"/>
    <col min="12333" max="12544" width="9" style="50"/>
    <col min="12545" max="12545" width="8.625" style="50" customWidth="1"/>
    <col min="12546" max="12546" width="3.625" style="50" customWidth="1"/>
    <col min="12547" max="12547" width="1.625" style="50" customWidth="1"/>
    <col min="12548" max="12549" width="3.625" style="50" customWidth="1"/>
    <col min="12550" max="12550" width="1.625" style="50" customWidth="1"/>
    <col min="12551" max="12552" width="3.625" style="50" customWidth="1"/>
    <col min="12553" max="12553" width="1.625" style="50" customWidth="1"/>
    <col min="12554" max="12555" width="3.625" style="50" customWidth="1"/>
    <col min="12556" max="12556" width="1.625" style="50" customWidth="1"/>
    <col min="12557" max="12558" width="3.625" style="50" customWidth="1"/>
    <col min="12559" max="12559" width="1.625" style="50" customWidth="1"/>
    <col min="12560" max="12561" width="3.625" style="50" customWidth="1"/>
    <col min="12562" max="12562" width="1.625" style="50" customWidth="1"/>
    <col min="12563" max="12564" width="3.625" style="50" customWidth="1"/>
    <col min="12565" max="12565" width="1.625" style="50" customWidth="1"/>
    <col min="12566" max="12567" width="3.625" style="50" customWidth="1"/>
    <col min="12568" max="12568" width="1.625" style="50" customWidth="1"/>
    <col min="12569" max="12570" width="3.625" style="50" customWidth="1"/>
    <col min="12571" max="12571" width="1.625" style="50" customWidth="1"/>
    <col min="12572" max="12573" width="3.625" style="50" customWidth="1"/>
    <col min="12574" max="12574" width="1.625" style="50" customWidth="1"/>
    <col min="12575" max="12576" width="3.625" style="50" customWidth="1"/>
    <col min="12577" max="12577" width="1.625" style="50" customWidth="1"/>
    <col min="12578" max="12578" width="3.625" style="50" customWidth="1"/>
    <col min="12579" max="12584" width="4.625" style="50" customWidth="1"/>
    <col min="12585" max="12586" width="7.625" style="50" customWidth="1"/>
    <col min="12587" max="12587" width="9" style="50"/>
    <col min="12588" max="12588" width="0" style="50" hidden="1" customWidth="1"/>
    <col min="12589" max="12800" width="9" style="50"/>
    <col min="12801" max="12801" width="8.625" style="50" customWidth="1"/>
    <col min="12802" max="12802" width="3.625" style="50" customWidth="1"/>
    <col min="12803" max="12803" width="1.625" style="50" customWidth="1"/>
    <col min="12804" max="12805" width="3.625" style="50" customWidth="1"/>
    <col min="12806" max="12806" width="1.625" style="50" customWidth="1"/>
    <col min="12807" max="12808" width="3.625" style="50" customWidth="1"/>
    <col min="12809" max="12809" width="1.625" style="50" customWidth="1"/>
    <col min="12810" max="12811" width="3.625" style="50" customWidth="1"/>
    <col min="12812" max="12812" width="1.625" style="50" customWidth="1"/>
    <col min="12813" max="12814" width="3.625" style="50" customWidth="1"/>
    <col min="12815" max="12815" width="1.625" style="50" customWidth="1"/>
    <col min="12816" max="12817" width="3.625" style="50" customWidth="1"/>
    <col min="12818" max="12818" width="1.625" style="50" customWidth="1"/>
    <col min="12819" max="12820" width="3.625" style="50" customWidth="1"/>
    <col min="12821" max="12821" width="1.625" style="50" customWidth="1"/>
    <col min="12822" max="12823" width="3.625" style="50" customWidth="1"/>
    <col min="12824" max="12824" width="1.625" style="50" customWidth="1"/>
    <col min="12825" max="12826" width="3.625" style="50" customWidth="1"/>
    <col min="12827" max="12827" width="1.625" style="50" customWidth="1"/>
    <col min="12828" max="12829" width="3.625" style="50" customWidth="1"/>
    <col min="12830" max="12830" width="1.625" style="50" customWidth="1"/>
    <col min="12831" max="12832" width="3.625" style="50" customWidth="1"/>
    <col min="12833" max="12833" width="1.625" style="50" customWidth="1"/>
    <col min="12834" max="12834" width="3.625" style="50" customWidth="1"/>
    <col min="12835" max="12840" width="4.625" style="50" customWidth="1"/>
    <col min="12841" max="12842" width="7.625" style="50" customWidth="1"/>
    <col min="12843" max="12843" width="9" style="50"/>
    <col min="12844" max="12844" width="0" style="50" hidden="1" customWidth="1"/>
    <col min="12845" max="13056" width="9" style="50"/>
    <col min="13057" max="13057" width="8.625" style="50" customWidth="1"/>
    <col min="13058" max="13058" width="3.625" style="50" customWidth="1"/>
    <col min="13059" max="13059" width="1.625" style="50" customWidth="1"/>
    <col min="13060" max="13061" width="3.625" style="50" customWidth="1"/>
    <col min="13062" max="13062" width="1.625" style="50" customWidth="1"/>
    <col min="13063" max="13064" width="3.625" style="50" customWidth="1"/>
    <col min="13065" max="13065" width="1.625" style="50" customWidth="1"/>
    <col min="13066" max="13067" width="3.625" style="50" customWidth="1"/>
    <col min="13068" max="13068" width="1.625" style="50" customWidth="1"/>
    <col min="13069" max="13070" width="3.625" style="50" customWidth="1"/>
    <col min="13071" max="13071" width="1.625" style="50" customWidth="1"/>
    <col min="13072" max="13073" width="3.625" style="50" customWidth="1"/>
    <col min="13074" max="13074" width="1.625" style="50" customWidth="1"/>
    <col min="13075" max="13076" width="3.625" style="50" customWidth="1"/>
    <col min="13077" max="13077" width="1.625" style="50" customWidth="1"/>
    <col min="13078" max="13079" width="3.625" style="50" customWidth="1"/>
    <col min="13080" max="13080" width="1.625" style="50" customWidth="1"/>
    <col min="13081" max="13082" width="3.625" style="50" customWidth="1"/>
    <col min="13083" max="13083" width="1.625" style="50" customWidth="1"/>
    <col min="13084" max="13085" width="3.625" style="50" customWidth="1"/>
    <col min="13086" max="13086" width="1.625" style="50" customWidth="1"/>
    <col min="13087" max="13088" width="3.625" style="50" customWidth="1"/>
    <col min="13089" max="13089" width="1.625" style="50" customWidth="1"/>
    <col min="13090" max="13090" width="3.625" style="50" customWidth="1"/>
    <col min="13091" max="13096" width="4.625" style="50" customWidth="1"/>
    <col min="13097" max="13098" width="7.625" style="50" customWidth="1"/>
    <col min="13099" max="13099" width="9" style="50"/>
    <col min="13100" max="13100" width="0" style="50" hidden="1" customWidth="1"/>
    <col min="13101" max="13312" width="9" style="50"/>
    <col min="13313" max="13313" width="8.625" style="50" customWidth="1"/>
    <col min="13314" max="13314" width="3.625" style="50" customWidth="1"/>
    <col min="13315" max="13315" width="1.625" style="50" customWidth="1"/>
    <col min="13316" max="13317" width="3.625" style="50" customWidth="1"/>
    <col min="13318" max="13318" width="1.625" style="50" customWidth="1"/>
    <col min="13319" max="13320" width="3.625" style="50" customWidth="1"/>
    <col min="13321" max="13321" width="1.625" style="50" customWidth="1"/>
    <col min="13322" max="13323" width="3.625" style="50" customWidth="1"/>
    <col min="13324" max="13324" width="1.625" style="50" customWidth="1"/>
    <col min="13325" max="13326" width="3.625" style="50" customWidth="1"/>
    <col min="13327" max="13327" width="1.625" style="50" customWidth="1"/>
    <col min="13328" max="13329" width="3.625" style="50" customWidth="1"/>
    <col min="13330" max="13330" width="1.625" style="50" customWidth="1"/>
    <col min="13331" max="13332" width="3.625" style="50" customWidth="1"/>
    <col min="13333" max="13333" width="1.625" style="50" customWidth="1"/>
    <col min="13334" max="13335" width="3.625" style="50" customWidth="1"/>
    <col min="13336" max="13336" width="1.625" style="50" customWidth="1"/>
    <col min="13337" max="13338" width="3.625" style="50" customWidth="1"/>
    <col min="13339" max="13339" width="1.625" style="50" customWidth="1"/>
    <col min="13340" max="13341" width="3.625" style="50" customWidth="1"/>
    <col min="13342" max="13342" width="1.625" style="50" customWidth="1"/>
    <col min="13343" max="13344" width="3.625" style="50" customWidth="1"/>
    <col min="13345" max="13345" width="1.625" style="50" customWidth="1"/>
    <col min="13346" max="13346" width="3.625" style="50" customWidth="1"/>
    <col min="13347" max="13352" width="4.625" style="50" customWidth="1"/>
    <col min="13353" max="13354" width="7.625" style="50" customWidth="1"/>
    <col min="13355" max="13355" width="9" style="50"/>
    <col min="13356" max="13356" width="0" style="50" hidden="1" customWidth="1"/>
    <col min="13357" max="13568" width="9" style="50"/>
    <col min="13569" max="13569" width="8.625" style="50" customWidth="1"/>
    <col min="13570" max="13570" width="3.625" style="50" customWidth="1"/>
    <col min="13571" max="13571" width="1.625" style="50" customWidth="1"/>
    <col min="13572" max="13573" width="3.625" style="50" customWidth="1"/>
    <col min="13574" max="13574" width="1.625" style="50" customWidth="1"/>
    <col min="13575" max="13576" width="3.625" style="50" customWidth="1"/>
    <col min="13577" max="13577" width="1.625" style="50" customWidth="1"/>
    <col min="13578" max="13579" width="3.625" style="50" customWidth="1"/>
    <col min="13580" max="13580" width="1.625" style="50" customWidth="1"/>
    <col min="13581" max="13582" width="3.625" style="50" customWidth="1"/>
    <col min="13583" max="13583" width="1.625" style="50" customWidth="1"/>
    <col min="13584" max="13585" width="3.625" style="50" customWidth="1"/>
    <col min="13586" max="13586" width="1.625" style="50" customWidth="1"/>
    <col min="13587" max="13588" width="3.625" style="50" customWidth="1"/>
    <col min="13589" max="13589" width="1.625" style="50" customWidth="1"/>
    <col min="13590" max="13591" width="3.625" style="50" customWidth="1"/>
    <col min="13592" max="13592" width="1.625" style="50" customWidth="1"/>
    <col min="13593" max="13594" width="3.625" style="50" customWidth="1"/>
    <col min="13595" max="13595" width="1.625" style="50" customWidth="1"/>
    <col min="13596" max="13597" width="3.625" style="50" customWidth="1"/>
    <col min="13598" max="13598" width="1.625" style="50" customWidth="1"/>
    <col min="13599" max="13600" width="3.625" style="50" customWidth="1"/>
    <col min="13601" max="13601" width="1.625" style="50" customWidth="1"/>
    <col min="13602" max="13602" width="3.625" style="50" customWidth="1"/>
    <col min="13603" max="13608" width="4.625" style="50" customWidth="1"/>
    <col min="13609" max="13610" width="7.625" style="50" customWidth="1"/>
    <col min="13611" max="13611" width="9" style="50"/>
    <col min="13612" max="13612" width="0" style="50" hidden="1" customWidth="1"/>
    <col min="13613" max="13824" width="9" style="50"/>
    <col min="13825" max="13825" width="8.625" style="50" customWidth="1"/>
    <col min="13826" max="13826" width="3.625" style="50" customWidth="1"/>
    <col min="13827" max="13827" width="1.625" style="50" customWidth="1"/>
    <col min="13828" max="13829" width="3.625" style="50" customWidth="1"/>
    <col min="13830" max="13830" width="1.625" style="50" customWidth="1"/>
    <col min="13831" max="13832" width="3.625" style="50" customWidth="1"/>
    <col min="13833" max="13833" width="1.625" style="50" customWidth="1"/>
    <col min="13834" max="13835" width="3.625" style="50" customWidth="1"/>
    <col min="13836" max="13836" width="1.625" style="50" customWidth="1"/>
    <col min="13837" max="13838" width="3.625" style="50" customWidth="1"/>
    <col min="13839" max="13839" width="1.625" style="50" customWidth="1"/>
    <col min="13840" max="13841" width="3.625" style="50" customWidth="1"/>
    <col min="13842" max="13842" width="1.625" style="50" customWidth="1"/>
    <col min="13843" max="13844" width="3.625" style="50" customWidth="1"/>
    <col min="13845" max="13845" width="1.625" style="50" customWidth="1"/>
    <col min="13846" max="13847" width="3.625" style="50" customWidth="1"/>
    <col min="13848" max="13848" width="1.625" style="50" customWidth="1"/>
    <col min="13849" max="13850" width="3.625" style="50" customWidth="1"/>
    <col min="13851" max="13851" width="1.625" style="50" customWidth="1"/>
    <col min="13852" max="13853" width="3.625" style="50" customWidth="1"/>
    <col min="13854" max="13854" width="1.625" style="50" customWidth="1"/>
    <col min="13855" max="13856" width="3.625" style="50" customWidth="1"/>
    <col min="13857" max="13857" width="1.625" style="50" customWidth="1"/>
    <col min="13858" max="13858" width="3.625" style="50" customWidth="1"/>
    <col min="13859" max="13864" width="4.625" style="50" customWidth="1"/>
    <col min="13865" max="13866" width="7.625" style="50" customWidth="1"/>
    <col min="13867" max="13867" width="9" style="50"/>
    <col min="13868" max="13868" width="0" style="50" hidden="1" customWidth="1"/>
    <col min="13869" max="14080" width="9" style="50"/>
    <col min="14081" max="14081" width="8.625" style="50" customWidth="1"/>
    <col min="14082" max="14082" width="3.625" style="50" customWidth="1"/>
    <col min="14083" max="14083" width="1.625" style="50" customWidth="1"/>
    <col min="14084" max="14085" width="3.625" style="50" customWidth="1"/>
    <col min="14086" max="14086" width="1.625" style="50" customWidth="1"/>
    <col min="14087" max="14088" width="3.625" style="50" customWidth="1"/>
    <col min="14089" max="14089" width="1.625" style="50" customWidth="1"/>
    <col min="14090" max="14091" width="3.625" style="50" customWidth="1"/>
    <col min="14092" max="14092" width="1.625" style="50" customWidth="1"/>
    <col min="14093" max="14094" width="3.625" style="50" customWidth="1"/>
    <col min="14095" max="14095" width="1.625" style="50" customWidth="1"/>
    <col min="14096" max="14097" width="3.625" style="50" customWidth="1"/>
    <col min="14098" max="14098" width="1.625" style="50" customWidth="1"/>
    <col min="14099" max="14100" width="3.625" style="50" customWidth="1"/>
    <col min="14101" max="14101" width="1.625" style="50" customWidth="1"/>
    <col min="14102" max="14103" width="3.625" style="50" customWidth="1"/>
    <col min="14104" max="14104" width="1.625" style="50" customWidth="1"/>
    <col min="14105" max="14106" width="3.625" style="50" customWidth="1"/>
    <col min="14107" max="14107" width="1.625" style="50" customWidth="1"/>
    <col min="14108" max="14109" width="3.625" style="50" customWidth="1"/>
    <col min="14110" max="14110" width="1.625" style="50" customWidth="1"/>
    <col min="14111" max="14112" width="3.625" style="50" customWidth="1"/>
    <col min="14113" max="14113" width="1.625" style="50" customWidth="1"/>
    <col min="14114" max="14114" width="3.625" style="50" customWidth="1"/>
    <col min="14115" max="14120" width="4.625" style="50" customWidth="1"/>
    <col min="14121" max="14122" width="7.625" style="50" customWidth="1"/>
    <col min="14123" max="14123" width="9" style="50"/>
    <col min="14124" max="14124" width="0" style="50" hidden="1" customWidth="1"/>
    <col min="14125" max="14336" width="9" style="50"/>
    <col min="14337" max="14337" width="8.625" style="50" customWidth="1"/>
    <col min="14338" max="14338" width="3.625" style="50" customWidth="1"/>
    <col min="14339" max="14339" width="1.625" style="50" customWidth="1"/>
    <col min="14340" max="14341" width="3.625" style="50" customWidth="1"/>
    <col min="14342" max="14342" width="1.625" style="50" customWidth="1"/>
    <col min="14343" max="14344" width="3.625" style="50" customWidth="1"/>
    <col min="14345" max="14345" width="1.625" style="50" customWidth="1"/>
    <col min="14346" max="14347" width="3.625" style="50" customWidth="1"/>
    <col min="14348" max="14348" width="1.625" style="50" customWidth="1"/>
    <col min="14349" max="14350" width="3.625" style="50" customWidth="1"/>
    <col min="14351" max="14351" width="1.625" style="50" customWidth="1"/>
    <col min="14352" max="14353" width="3.625" style="50" customWidth="1"/>
    <col min="14354" max="14354" width="1.625" style="50" customWidth="1"/>
    <col min="14355" max="14356" width="3.625" style="50" customWidth="1"/>
    <col min="14357" max="14357" width="1.625" style="50" customWidth="1"/>
    <col min="14358" max="14359" width="3.625" style="50" customWidth="1"/>
    <col min="14360" max="14360" width="1.625" style="50" customWidth="1"/>
    <col min="14361" max="14362" width="3.625" style="50" customWidth="1"/>
    <col min="14363" max="14363" width="1.625" style="50" customWidth="1"/>
    <col min="14364" max="14365" width="3.625" style="50" customWidth="1"/>
    <col min="14366" max="14366" width="1.625" style="50" customWidth="1"/>
    <col min="14367" max="14368" width="3.625" style="50" customWidth="1"/>
    <col min="14369" max="14369" width="1.625" style="50" customWidth="1"/>
    <col min="14370" max="14370" width="3.625" style="50" customWidth="1"/>
    <col min="14371" max="14376" width="4.625" style="50" customWidth="1"/>
    <col min="14377" max="14378" width="7.625" style="50" customWidth="1"/>
    <col min="14379" max="14379" width="9" style="50"/>
    <col min="14380" max="14380" width="0" style="50" hidden="1" customWidth="1"/>
    <col min="14381" max="14592" width="9" style="50"/>
    <col min="14593" max="14593" width="8.625" style="50" customWidth="1"/>
    <col min="14594" max="14594" width="3.625" style="50" customWidth="1"/>
    <col min="14595" max="14595" width="1.625" style="50" customWidth="1"/>
    <col min="14596" max="14597" width="3.625" style="50" customWidth="1"/>
    <col min="14598" max="14598" width="1.625" style="50" customWidth="1"/>
    <col min="14599" max="14600" width="3.625" style="50" customWidth="1"/>
    <col min="14601" max="14601" width="1.625" style="50" customWidth="1"/>
    <col min="14602" max="14603" width="3.625" style="50" customWidth="1"/>
    <col min="14604" max="14604" width="1.625" style="50" customWidth="1"/>
    <col min="14605" max="14606" width="3.625" style="50" customWidth="1"/>
    <col min="14607" max="14607" width="1.625" style="50" customWidth="1"/>
    <col min="14608" max="14609" width="3.625" style="50" customWidth="1"/>
    <col min="14610" max="14610" width="1.625" style="50" customWidth="1"/>
    <col min="14611" max="14612" width="3.625" style="50" customWidth="1"/>
    <col min="14613" max="14613" width="1.625" style="50" customWidth="1"/>
    <col min="14614" max="14615" width="3.625" style="50" customWidth="1"/>
    <col min="14616" max="14616" width="1.625" style="50" customWidth="1"/>
    <col min="14617" max="14618" width="3.625" style="50" customWidth="1"/>
    <col min="14619" max="14619" width="1.625" style="50" customWidth="1"/>
    <col min="14620" max="14621" width="3.625" style="50" customWidth="1"/>
    <col min="14622" max="14622" width="1.625" style="50" customWidth="1"/>
    <col min="14623" max="14624" width="3.625" style="50" customWidth="1"/>
    <col min="14625" max="14625" width="1.625" style="50" customWidth="1"/>
    <col min="14626" max="14626" width="3.625" style="50" customWidth="1"/>
    <col min="14627" max="14632" width="4.625" style="50" customWidth="1"/>
    <col min="14633" max="14634" width="7.625" style="50" customWidth="1"/>
    <col min="14635" max="14635" width="9" style="50"/>
    <col min="14636" max="14636" width="0" style="50" hidden="1" customWidth="1"/>
    <col min="14637" max="14848" width="9" style="50"/>
    <col min="14849" max="14849" width="8.625" style="50" customWidth="1"/>
    <col min="14850" max="14850" width="3.625" style="50" customWidth="1"/>
    <col min="14851" max="14851" width="1.625" style="50" customWidth="1"/>
    <col min="14852" max="14853" width="3.625" style="50" customWidth="1"/>
    <col min="14854" max="14854" width="1.625" style="50" customWidth="1"/>
    <col min="14855" max="14856" width="3.625" style="50" customWidth="1"/>
    <col min="14857" max="14857" width="1.625" style="50" customWidth="1"/>
    <col min="14858" max="14859" width="3.625" style="50" customWidth="1"/>
    <col min="14860" max="14860" width="1.625" style="50" customWidth="1"/>
    <col min="14861" max="14862" width="3.625" style="50" customWidth="1"/>
    <col min="14863" max="14863" width="1.625" style="50" customWidth="1"/>
    <col min="14864" max="14865" width="3.625" style="50" customWidth="1"/>
    <col min="14866" max="14866" width="1.625" style="50" customWidth="1"/>
    <col min="14867" max="14868" width="3.625" style="50" customWidth="1"/>
    <col min="14869" max="14869" width="1.625" style="50" customWidth="1"/>
    <col min="14870" max="14871" width="3.625" style="50" customWidth="1"/>
    <col min="14872" max="14872" width="1.625" style="50" customWidth="1"/>
    <col min="14873" max="14874" width="3.625" style="50" customWidth="1"/>
    <col min="14875" max="14875" width="1.625" style="50" customWidth="1"/>
    <col min="14876" max="14877" width="3.625" style="50" customWidth="1"/>
    <col min="14878" max="14878" width="1.625" style="50" customWidth="1"/>
    <col min="14879" max="14880" width="3.625" style="50" customWidth="1"/>
    <col min="14881" max="14881" width="1.625" style="50" customWidth="1"/>
    <col min="14882" max="14882" width="3.625" style="50" customWidth="1"/>
    <col min="14883" max="14888" width="4.625" style="50" customWidth="1"/>
    <col min="14889" max="14890" width="7.625" style="50" customWidth="1"/>
    <col min="14891" max="14891" width="9" style="50"/>
    <col min="14892" max="14892" width="0" style="50" hidden="1" customWidth="1"/>
    <col min="14893" max="15104" width="9" style="50"/>
    <col min="15105" max="15105" width="8.625" style="50" customWidth="1"/>
    <col min="15106" max="15106" width="3.625" style="50" customWidth="1"/>
    <col min="15107" max="15107" width="1.625" style="50" customWidth="1"/>
    <col min="15108" max="15109" width="3.625" style="50" customWidth="1"/>
    <col min="15110" max="15110" width="1.625" style="50" customWidth="1"/>
    <col min="15111" max="15112" width="3.625" style="50" customWidth="1"/>
    <col min="15113" max="15113" width="1.625" style="50" customWidth="1"/>
    <col min="15114" max="15115" width="3.625" style="50" customWidth="1"/>
    <col min="15116" max="15116" width="1.625" style="50" customWidth="1"/>
    <col min="15117" max="15118" width="3.625" style="50" customWidth="1"/>
    <col min="15119" max="15119" width="1.625" style="50" customWidth="1"/>
    <col min="15120" max="15121" width="3.625" style="50" customWidth="1"/>
    <col min="15122" max="15122" width="1.625" style="50" customWidth="1"/>
    <col min="15123" max="15124" width="3.625" style="50" customWidth="1"/>
    <col min="15125" max="15125" width="1.625" style="50" customWidth="1"/>
    <col min="15126" max="15127" width="3.625" style="50" customWidth="1"/>
    <col min="15128" max="15128" width="1.625" style="50" customWidth="1"/>
    <col min="15129" max="15130" width="3.625" style="50" customWidth="1"/>
    <col min="15131" max="15131" width="1.625" style="50" customWidth="1"/>
    <col min="15132" max="15133" width="3.625" style="50" customWidth="1"/>
    <col min="15134" max="15134" width="1.625" style="50" customWidth="1"/>
    <col min="15135" max="15136" width="3.625" style="50" customWidth="1"/>
    <col min="15137" max="15137" width="1.625" style="50" customWidth="1"/>
    <col min="15138" max="15138" width="3.625" style="50" customWidth="1"/>
    <col min="15139" max="15144" width="4.625" style="50" customWidth="1"/>
    <col min="15145" max="15146" width="7.625" style="50" customWidth="1"/>
    <col min="15147" max="15147" width="9" style="50"/>
    <col min="15148" max="15148" width="0" style="50" hidden="1" customWidth="1"/>
    <col min="15149" max="15360" width="9" style="50"/>
    <col min="15361" max="15361" width="8.625" style="50" customWidth="1"/>
    <col min="15362" max="15362" width="3.625" style="50" customWidth="1"/>
    <col min="15363" max="15363" width="1.625" style="50" customWidth="1"/>
    <col min="15364" max="15365" width="3.625" style="50" customWidth="1"/>
    <col min="15366" max="15366" width="1.625" style="50" customWidth="1"/>
    <col min="15367" max="15368" width="3.625" style="50" customWidth="1"/>
    <col min="15369" max="15369" width="1.625" style="50" customWidth="1"/>
    <col min="15370" max="15371" width="3.625" style="50" customWidth="1"/>
    <col min="15372" max="15372" width="1.625" style="50" customWidth="1"/>
    <col min="15373" max="15374" width="3.625" style="50" customWidth="1"/>
    <col min="15375" max="15375" width="1.625" style="50" customWidth="1"/>
    <col min="15376" max="15377" width="3.625" style="50" customWidth="1"/>
    <col min="15378" max="15378" width="1.625" style="50" customWidth="1"/>
    <col min="15379" max="15380" width="3.625" style="50" customWidth="1"/>
    <col min="15381" max="15381" width="1.625" style="50" customWidth="1"/>
    <col min="15382" max="15383" width="3.625" style="50" customWidth="1"/>
    <col min="15384" max="15384" width="1.625" style="50" customWidth="1"/>
    <col min="15385" max="15386" width="3.625" style="50" customWidth="1"/>
    <col min="15387" max="15387" width="1.625" style="50" customWidth="1"/>
    <col min="15388" max="15389" width="3.625" style="50" customWidth="1"/>
    <col min="15390" max="15390" width="1.625" style="50" customWidth="1"/>
    <col min="15391" max="15392" width="3.625" style="50" customWidth="1"/>
    <col min="15393" max="15393" width="1.625" style="50" customWidth="1"/>
    <col min="15394" max="15394" width="3.625" style="50" customWidth="1"/>
    <col min="15395" max="15400" width="4.625" style="50" customWidth="1"/>
    <col min="15401" max="15402" width="7.625" style="50" customWidth="1"/>
    <col min="15403" max="15403" width="9" style="50"/>
    <col min="15404" max="15404" width="0" style="50" hidden="1" customWidth="1"/>
    <col min="15405" max="15616" width="9" style="50"/>
    <col min="15617" max="15617" width="8.625" style="50" customWidth="1"/>
    <col min="15618" max="15618" width="3.625" style="50" customWidth="1"/>
    <col min="15619" max="15619" width="1.625" style="50" customWidth="1"/>
    <col min="15620" max="15621" width="3.625" style="50" customWidth="1"/>
    <col min="15622" max="15622" width="1.625" style="50" customWidth="1"/>
    <col min="15623" max="15624" width="3.625" style="50" customWidth="1"/>
    <col min="15625" max="15625" width="1.625" style="50" customWidth="1"/>
    <col min="15626" max="15627" width="3.625" style="50" customWidth="1"/>
    <col min="15628" max="15628" width="1.625" style="50" customWidth="1"/>
    <col min="15629" max="15630" width="3.625" style="50" customWidth="1"/>
    <col min="15631" max="15631" width="1.625" style="50" customWidth="1"/>
    <col min="15632" max="15633" width="3.625" style="50" customWidth="1"/>
    <col min="15634" max="15634" width="1.625" style="50" customWidth="1"/>
    <col min="15635" max="15636" width="3.625" style="50" customWidth="1"/>
    <col min="15637" max="15637" width="1.625" style="50" customWidth="1"/>
    <col min="15638" max="15639" width="3.625" style="50" customWidth="1"/>
    <col min="15640" max="15640" width="1.625" style="50" customWidth="1"/>
    <col min="15641" max="15642" width="3.625" style="50" customWidth="1"/>
    <col min="15643" max="15643" width="1.625" style="50" customWidth="1"/>
    <col min="15644" max="15645" width="3.625" style="50" customWidth="1"/>
    <col min="15646" max="15646" width="1.625" style="50" customWidth="1"/>
    <col min="15647" max="15648" width="3.625" style="50" customWidth="1"/>
    <col min="15649" max="15649" width="1.625" style="50" customWidth="1"/>
    <col min="15650" max="15650" width="3.625" style="50" customWidth="1"/>
    <col min="15651" max="15656" width="4.625" style="50" customWidth="1"/>
    <col min="15657" max="15658" width="7.625" style="50" customWidth="1"/>
    <col min="15659" max="15659" width="9" style="50"/>
    <col min="15660" max="15660" width="0" style="50" hidden="1" customWidth="1"/>
    <col min="15661" max="15872" width="9" style="50"/>
    <col min="15873" max="15873" width="8.625" style="50" customWidth="1"/>
    <col min="15874" max="15874" width="3.625" style="50" customWidth="1"/>
    <col min="15875" max="15875" width="1.625" style="50" customWidth="1"/>
    <col min="15876" max="15877" width="3.625" style="50" customWidth="1"/>
    <col min="15878" max="15878" width="1.625" style="50" customWidth="1"/>
    <col min="15879" max="15880" width="3.625" style="50" customWidth="1"/>
    <col min="15881" max="15881" width="1.625" style="50" customWidth="1"/>
    <col min="15882" max="15883" width="3.625" style="50" customWidth="1"/>
    <col min="15884" max="15884" width="1.625" style="50" customWidth="1"/>
    <col min="15885" max="15886" width="3.625" style="50" customWidth="1"/>
    <col min="15887" max="15887" width="1.625" style="50" customWidth="1"/>
    <col min="15888" max="15889" width="3.625" style="50" customWidth="1"/>
    <col min="15890" max="15890" width="1.625" style="50" customWidth="1"/>
    <col min="15891" max="15892" width="3.625" style="50" customWidth="1"/>
    <col min="15893" max="15893" width="1.625" style="50" customWidth="1"/>
    <col min="15894" max="15895" width="3.625" style="50" customWidth="1"/>
    <col min="15896" max="15896" width="1.625" style="50" customWidth="1"/>
    <col min="15897" max="15898" width="3.625" style="50" customWidth="1"/>
    <col min="15899" max="15899" width="1.625" style="50" customWidth="1"/>
    <col min="15900" max="15901" width="3.625" style="50" customWidth="1"/>
    <col min="15902" max="15902" width="1.625" style="50" customWidth="1"/>
    <col min="15903" max="15904" width="3.625" style="50" customWidth="1"/>
    <col min="15905" max="15905" width="1.625" style="50" customWidth="1"/>
    <col min="15906" max="15906" width="3.625" style="50" customWidth="1"/>
    <col min="15907" max="15912" width="4.625" style="50" customWidth="1"/>
    <col min="15913" max="15914" width="7.625" style="50" customWidth="1"/>
    <col min="15915" max="15915" width="9" style="50"/>
    <col min="15916" max="15916" width="0" style="50" hidden="1" customWidth="1"/>
    <col min="15917" max="16128" width="9" style="50"/>
    <col min="16129" max="16129" width="8.625" style="50" customWidth="1"/>
    <col min="16130" max="16130" width="3.625" style="50" customWidth="1"/>
    <col min="16131" max="16131" width="1.625" style="50" customWidth="1"/>
    <col min="16132" max="16133" width="3.625" style="50" customWidth="1"/>
    <col min="16134" max="16134" width="1.625" style="50" customWidth="1"/>
    <col min="16135" max="16136" width="3.625" style="50" customWidth="1"/>
    <col min="16137" max="16137" width="1.625" style="50" customWidth="1"/>
    <col min="16138" max="16139" width="3.625" style="50" customWidth="1"/>
    <col min="16140" max="16140" width="1.625" style="50" customWidth="1"/>
    <col min="16141" max="16142" width="3.625" style="50" customWidth="1"/>
    <col min="16143" max="16143" width="1.625" style="50" customWidth="1"/>
    <col min="16144" max="16145" width="3.625" style="50" customWidth="1"/>
    <col min="16146" max="16146" width="1.625" style="50" customWidth="1"/>
    <col min="16147" max="16148" width="3.625" style="50" customWidth="1"/>
    <col min="16149" max="16149" width="1.625" style="50" customWidth="1"/>
    <col min="16150" max="16151" width="3.625" style="50" customWidth="1"/>
    <col min="16152" max="16152" width="1.625" style="50" customWidth="1"/>
    <col min="16153" max="16154" width="3.625" style="50" customWidth="1"/>
    <col min="16155" max="16155" width="1.625" style="50" customWidth="1"/>
    <col min="16156" max="16157" width="3.625" style="50" customWidth="1"/>
    <col min="16158" max="16158" width="1.625" style="50" customWidth="1"/>
    <col min="16159" max="16160" width="3.625" style="50" customWidth="1"/>
    <col min="16161" max="16161" width="1.625" style="50" customWidth="1"/>
    <col min="16162" max="16162" width="3.625" style="50" customWidth="1"/>
    <col min="16163" max="16168" width="4.625" style="50" customWidth="1"/>
    <col min="16169" max="16170" width="7.625" style="50" customWidth="1"/>
    <col min="16171" max="16171" width="9" style="50"/>
    <col min="16172" max="16172" width="0" style="50" hidden="1" customWidth="1"/>
    <col min="16173" max="16384" width="9" style="50"/>
  </cols>
  <sheetData>
    <row r="1" spans="1:44" s="44" customFormat="1" ht="30" customHeight="1" thickBot="1">
      <c r="A1" s="39" t="s">
        <v>73</v>
      </c>
      <c r="B1" s="143" t="str">
        <f>A2</f>
        <v>ジョガドール・A</v>
      </c>
      <c r="C1" s="144"/>
      <c r="D1" s="144"/>
      <c r="E1" s="143" t="str">
        <f>A4</f>
        <v>ジョガドール・B</v>
      </c>
      <c r="F1" s="144"/>
      <c r="G1" s="144"/>
      <c r="H1" s="143" t="str">
        <f>A6</f>
        <v>東源台</v>
      </c>
      <c r="I1" s="144"/>
      <c r="J1" s="144"/>
      <c r="K1" s="143" t="str">
        <f>A8</f>
        <v>南部</v>
      </c>
      <c r="L1" s="144"/>
      <c r="M1" s="144"/>
      <c r="N1" s="143" t="str">
        <f>A10</f>
        <v>ＳＪ</v>
      </c>
      <c r="O1" s="144"/>
      <c r="P1" s="144"/>
      <c r="Q1" s="143" t="str">
        <f>A12</f>
        <v>ピュア</v>
      </c>
      <c r="R1" s="144"/>
      <c r="S1" s="144"/>
      <c r="T1" s="143" t="str">
        <f>A14</f>
        <v>ＳＷＪ</v>
      </c>
      <c r="U1" s="144"/>
      <c r="V1" s="144"/>
      <c r="W1" s="143" t="str">
        <f>A16</f>
        <v>SHIZUNAN</v>
      </c>
      <c r="X1" s="144"/>
      <c r="Y1" s="144"/>
      <c r="Z1" s="143" t="str">
        <f>A18</f>
        <v>静岡南</v>
      </c>
      <c r="AA1" s="144"/>
      <c r="AB1" s="144"/>
      <c r="AC1" s="145">
        <f>A20</f>
        <v>0</v>
      </c>
      <c r="AD1" s="146"/>
      <c r="AE1" s="146"/>
      <c r="AF1" s="145">
        <f>A22</f>
        <v>0</v>
      </c>
      <c r="AG1" s="146"/>
      <c r="AH1" s="146"/>
      <c r="AI1" s="40" t="s">
        <v>74</v>
      </c>
      <c r="AJ1" s="41" t="s">
        <v>75</v>
      </c>
      <c r="AK1" s="42" t="s">
        <v>76</v>
      </c>
      <c r="AL1" s="40" t="s">
        <v>77</v>
      </c>
      <c r="AM1" s="41" t="s">
        <v>78</v>
      </c>
      <c r="AN1" s="41" t="s">
        <v>79</v>
      </c>
      <c r="AO1" s="42" t="s">
        <v>80</v>
      </c>
      <c r="AP1" s="43" t="s">
        <v>81</v>
      </c>
    </row>
    <row r="2" spans="1:44" s="45" customFormat="1" ht="15" customHeight="1">
      <c r="A2" s="147" t="s">
        <v>192</v>
      </c>
      <c r="B2" s="149"/>
      <c r="C2" s="150"/>
      <c r="D2" s="150"/>
      <c r="E2" s="153" t="str">
        <f>IF(E3="","",IF(E3&gt;G3,"○",IF(E3=G3,"△","×")))</f>
        <v/>
      </c>
      <c r="F2" s="153"/>
      <c r="G2" s="153"/>
      <c r="H2" s="154" t="str">
        <f>IF(H3="","",IF(H3&gt;J3,"○",IF(H3=J3,"△","×")))</f>
        <v/>
      </c>
      <c r="I2" s="154"/>
      <c r="J2" s="154"/>
      <c r="K2" s="153" t="str">
        <f>IF(K3="","",IF(K3&gt;M3,"○",IF(K3=M3,"△","×")))</f>
        <v/>
      </c>
      <c r="L2" s="153"/>
      <c r="M2" s="153"/>
      <c r="N2" s="153" t="str">
        <f>IF(N3="","",IF(N3&gt;P3,"○",IF(N3=P3,"△","×")))</f>
        <v/>
      </c>
      <c r="O2" s="153"/>
      <c r="P2" s="153"/>
      <c r="Q2" s="153" t="str">
        <f>IF(Q3="","",IF(Q3&gt;S3,"○",IF(Q3=S3,"△","×")))</f>
        <v/>
      </c>
      <c r="R2" s="153"/>
      <c r="S2" s="153"/>
      <c r="T2" s="153" t="str">
        <f>IF(T3="","",IF(T3&gt;V3,"○",IF(T3=V3,"△","×")))</f>
        <v/>
      </c>
      <c r="U2" s="153"/>
      <c r="V2" s="153"/>
      <c r="W2" s="153" t="str">
        <f>IF(W3="","",IF(W3&gt;Y3,"○",IF(W3=Y3,"△","×")))</f>
        <v/>
      </c>
      <c r="X2" s="153"/>
      <c r="Y2" s="153"/>
      <c r="Z2" s="153" t="str">
        <f>IF(Z3="","",IF(Z3&gt;AB3,"○",IF(Z3=AB3,"△","×")))</f>
        <v/>
      </c>
      <c r="AA2" s="153"/>
      <c r="AB2" s="153"/>
      <c r="AC2" s="162" t="str">
        <f>IF(AC3="","",IF(AC3&gt;AE3,"○",IF(AC3=AE3,"△","×")))</f>
        <v/>
      </c>
      <c r="AD2" s="162"/>
      <c r="AE2" s="162"/>
      <c r="AF2" s="162" t="str">
        <f>IF(AF3="","",IF(AF3&gt;AH3,"○",IF(AF3=AH3,"△","×")))</f>
        <v/>
      </c>
      <c r="AG2" s="162"/>
      <c r="AH2" s="162"/>
      <c r="AI2" s="163">
        <f>COUNTIF(B2:AH2,"○")</f>
        <v>0</v>
      </c>
      <c r="AJ2" s="165">
        <f>COUNTIF(B2:AH2,"×")</f>
        <v>0</v>
      </c>
      <c r="AK2" s="156">
        <f>COUNTIF(B2:AH2,"△")</f>
        <v>0</v>
      </c>
      <c r="AL2" s="163">
        <f>AK2*1+AI2*3</f>
        <v>0</v>
      </c>
      <c r="AM2" s="165">
        <f>SUM(B3,E3,H3,K3,N3,Q3,T3,W3,AC3,AF3,Z3)</f>
        <v>0</v>
      </c>
      <c r="AN2" s="165">
        <f>SUM(D3,G3,J3,M3,P3,S3,V3,Y3,AE3,AH3,AB3)</f>
        <v>0</v>
      </c>
      <c r="AO2" s="155">
        <f>AM2-AN2</f>
        <v>0</v>
      </c>
      <c r="AP2" s="157">
        <f>RANK(AR3,$AR$3:$AR$23,0)</f>
        <v>1</v>
      </c>
    </row>
    <row r="3" spans="1:44" s="45" customFormat="1" ht="15" customHeight="1">
      <c r="A3" s="148"/>
      <c r="B3" s="151"/>
      <c r="C3" s="152"/>
      <c r="D3" s="152"/>
      <c r="E3" s="46"/>
      <c r="F3" s="47" t="s">
        <v>83</v>
      </c>
      <c r="G3" s="46"/>
      <c r="H3" s="46"/>
      <c r="I3" s="47" t="s">
        <v>83</v>
      </c>
      <c r="J3" s="46"/>
      <c r="K3" s="46"/>
      <c r="L3" s="47" t="s">
        <v>83</v>
      </c>
      <c r="M3" s="46"/>
      <c r="N3" s="46"/>
      <c r="O3" s="47" t="s">
        <v>83</v>
      </c>
      <c r="P3" s="46"/>
      <c r="Q3" s="46"/>
      <c r="R3" s="47" t="s">
        <v>83</v>
      </c>
      <c r="S3" s="46"/>
      <c r="T3" s="46"/>
      <c r="U3" s="47" t="s">
        <v>83</v>
      </c>
      <c r="V3" s="46"/>
      <c r="W3" s="46"/>
      <c r="X3" s="47" t="s">
        <v>83</v>
      </c>
      <c r="Y3" s="46"/>
      <c r="Z3" s="46"/>
      <c r="AA3" s="47" t="s">
        <v>83</v>
      </c>
      <c r="AB3" s="46"/>
      <c r="AC3" s="105"/>
      <c r="AD3" s="104" t="s">
        <v>83</v>
      </c>
      <c r="AE3" s="105"/>
      <c r="AF3" s="105"/>
      <c r="AG3" s="104" t="s">
        <v>83</v>
      </c>
      <c r="AH3" s="105"/>
      <c r="AI3" s="164"/>
      <c r="AJ3" s="166"/>
      <c r="AK3" s="167"/>
      <c r="AL3" s="164"/>
      <c r="AM3" s="166"/>
      <c r="AN3" s="166"/>
      <c r="AO3" s="156"/>
      <c r="AP3" s="158"/>
      <c r="AR3" s="45">
        <f>AL2*1000+AO2+AM2*0.01</f>
        <v>0</v>
      </c>
    </row>
    <row r="4" spans="1:44" s="45" customFormat="1" ht="15" customHeight="1">
      <c r="A4" s="159" t="s">
        <v>193</v>
      </c>
      <c r="B4" s="160" t="str">
        <f>IF(B5="","",IF(B5&gt;D5,"○",IF(B5=D5,"△","×")))</f>
        <v/>
      </c>
      <c r="C4" s="161"/>
      <c r="D4" s="161"/>
      <c r="E4" s="161"/>
      <c r="F4" s="152"/>
      <c r="G4" s="152"/>
      <c r="H4" s="161" t="str">
        <f>IF(H5="","",IF(H5&gt;J5,"○",IF(H5=J5,"△","×")))</f>
        <v/>
      </c>
      <c r="I4" s="161"/>
      <c r="J4" s="161"/>
      <c r="K4" s="161" t="str">
        <f>IF(K5="","",IF(K5&gt;M5,"○",IF(K5=M5,"△","×")))</f>
        <v/>
      </c>
      <c r="L4" s="161"/>
      <c r="M4" s="161"/>
      <c r="N4" s="161" t="str">
        <f>IF(N5="","",IF(N5&gt;P5,"○",IF(N5=P5,"△","×")))</f>
        <v/>
      </c>
      <c r="O4" s="161"/>
      <c r="P4" s="161"/>
      <c r="Q4" s="161" t="str">
        <f>IF(Q5="","",IF(Q5&gt;S5,"○",IF(Q5=S5,"△","×")))</f>
        <v/>
      </c>
      <c r="R4" s="161"/>
      <c r="S4" s="161"/>
      <c r="T4" s="161" t="str">
        <f>IF(T5="","",IF(T5&gt;V5,"○",IF(T5=V5,"△","×")))</f>
        <v/>
      </c>
      <c r="U4" s="161"/>
      <c r="V4" s="161"/>
      <c r="W4" s="161" t="str">
        <f>IF(W5="","",IF(W5&gt;Y5,"○",IF(W5=Y5,"△","×")))</f>
        <v/>
      </c>
      <c r="X4" s="161"/>
      <c r="Y4" s="161"/>
      <c r="Z4" s="161" t="str">
        <f>IF(Z5="","",IF(Z5&gt;AB5,"○",IF(Z5=AB5,"△","×")))</f>
        <v/>
      </c>
      <c r="AA4" s="161"/>
      <c r="AB4" s="161"/>
      <c r="AC4" s="169" t="str">
        <f>IF(AC5="","",IF(AC5&gt;AE5,"○",IF(AC5=AE5,"△","×")))</f>
        <v/>
      </c>
      <c r="AD4" s="169"/>
      <c r="AE4" s="169"/>
      <c r="AF4" s="169" t="str">
        <f>IF(AF5="","",IF(AF5&gt;AH5,"○",IF(AF5=AH5,"△","×")))</f>
        <v/>
      </c>
      <c r="AG4" s="169"/>
      <c r="AH4" s="169"/>
      <c r="AI4" s="163">
        <f>COUNTIF(B4:AH4,"○")</f>
        <v>0</v>
      </c>
      <c r="AJ4" s="165">
        <f>COUNTIF(B4:AH4,"×")</f>
        <v>0</v>
      </c>
      <c r="AK4" s="156">
        <f>COUNTIF(B4:AH4,"△")</f>
        <v>0</v>
      </c>
      <c r="AL4" s="164">
        <f>AK4*1+AI4*3</f>
        <v>0</v>
      </c>
      <c r="AM4" s="165">
        <f t="shared" ref="AM4" si="0">SUM(B5,E5,H5,K5,N5,Q5,T5,W5,AC5,AF5,Z5)</f>
        <v>0</v>
      </c>
      <c r="AN4" s="165">
        <f t="shared" ref="AN4" si="1">SUM(D5,G5,J5,M5,P5,S5,V5,Y5,AE5,AH5,AB5)</f>
        <v>0</v>
      </c>
      <c r="AO4" s="168">
        <f>AM4-AN4</f>
        <v>0</v>
      </c>
      <c r="AP4" s="158">
        <f>RANK(AR5,$AR$3:$AR$23,0)</f>
        <v>1</v>
      </c>
    </row>
    <row r="5" spans="1:44" s="45" customFormat="1" ht="15" customHeight="1">
      <c r="A5" s="148"/>
      <c r="B5" s="48" t="str">
        <f>IF(G3="","",G3)</f>
        <v/>
      </c>
      <c r="C5" s="47" t="s">
        <v>83</v>
      </c>
      <c r="D5" s="46" t="str">
        <f>IF(E3="","",E3)</f>
        <v/>
      </c>
      <c r="E5" s="152"/>
      <c r="F5" s="152"/>
      <c r="G5" s="152"/>
      <c r="H5" s="46"/>
      <c r="I5" s="47" t="s">
        <v>83</v>
      </c>
      <c r="J5" s="46"/>
      <c r="K5" s="46"/>
      <c r="L5" s="47" t="s">
        <v>83</v>
      </c>
      <c r="M5" s="46"/>
      <c r="N5" s="46"/>
      <c r="O5" s="47" t="s">
        <v>83</v>
      </c>
      <c r="P5" s="46"/>
      <c r="Q5" s="46"/>
      <c r="R5" s="47" t="s">
        <v>83</v>
      </c>
      <c r="S5" s="46"/>
      <c r="T5" s="46"/>
      <c r="U5" s="47" t="s">
        <v>83</v>
      </c>
      <c r="V5" s="46"/>
      <c r="W5" s="46"/>
      <c r="X5" s="47" t="s">
        <v>83</v>
      </c>
      <c r="Y5" s="46"/>
      <c r="Z5" s="46"/>
      <c r="AA5" s="47" t="s">
        <v>83</v>
      </c>
      <c r="AB5" s="46"/>
      <c r="AC5" s="105"/>
      <c r="AD5" s="104" t="s">
        <v>83</v>
      </c>
      <c r="AE5" s="105"/>
      <c r="AF5" s="105"/>
      <c r="AG5" s="104" t="s">
        <v>83</v>
      </c>
      <c r="AH5" s="105"/>
      <c r="AI5" s="164"/>
      <c r="AJ5" s="166"/>
      <c r="AK5" s="167"/>
      <c r="AL5" s="164"/>
      <c r="AM5" s="166"/>
      <c r="AN5" s="166"/>
      <c r="AO5" s="156"/>
      <c r="AP5" s="158"/>
      <c r="AR5" s="45">
        <f>AL4*1000+AO4+AM4*0.01</f>
        <v>0</v>
      </c>
    </row>
    <row r="6" spans="1:44" s="45" customFormat="1" ht="15" customHeight="1">
      <c r="A6" s="159" t="s">
        <v>41</v>
      </c>
      <c r="B6" s="160" t="str">
        <f>IF(B7="","",IF(B7&gt;D7,"○",IF(B7=D7,"△","×")))</f>
        <v/>
      </c>
      <c r="C6" s="161"/>
      <c r="D6" s="161"/>
      <c r="E6" s="161" t="str">
        <f>IF(E7="","",IF(E7&gt;G7,"○",IF(E7=G7,"△","×")))</f>
        <v/>
      </c>
      <c r="F6" s="161"/>
      <c r="G6" s="161"/>
      <c r="H6" s="161"/>
      <c r="I6" s="152"/>
      <c r="J6" s="152"/>
      <c r="K6" s="161" t="str">
        <f>IF(K7="","",IF(K7&gt;M7,"○",IF(K7=M7,"△","×")))</f>
        <v/>
      </c>
      <c r="L6" s="161"/>
      <c r="M6" s="161"/>
      <c r="N6" s="161" t="str">
        <f>IF(N7="","",IF(N7&gt;P7,"○",IF(N7=P7,"△","×")))</f>
        <v/>
      </c>
      <c r="O6" s="161"/>
      <c r="P6" s="161"/>
      <c r="Q6" s="161" t="str">
        <f>IF(Q7="","",IF(Q7&gt;S7,"○",IF(Q7=S7,"△","×")))</f>
        <v/>
      </c>
      <c r="R6" s="161"/>
      <c r="S6" s="161"/>
      <c r="T6" s="161" t="str">
        <f>IF(T7="","",IF(T7&gt;V7,"○",IF(T7=V7,"△","×")))</f>
        <v/>
      </c>
      <c r="U6" s="161"/>
      <c r="V6" s="161"/>
      <c r="W6" s="161" t="str">
        <f>IF(W7="","",IF(W7&gt;Y7,"○",IF(W7=Y7,"△","×")))</f>
        <v/>
      </c>
      <c r="X6" s="161"/>
      <c r="Y6" s="161"/>
      <c r="Z6" s="161" t="str">
        <f>IF(Z7="","",IF(Z7&gt;AB7,"○",IF(Z7=AB7,"△","×")))</f>
        <v/>
      </c>
      <c r="AA6" s="161"/>
      <c r="AB6" s="161"/>
      <c r="AC6" s="169" t="str">
        <f>IF(AC7="","",IF(AC7&gt;AE7,"○",IF(AC7=AE7,"△","×")))</f>
        <v/>
      </c>
      <c r="AD6" s="169"/>
      <c r="AE6" s="169"/>
      <c r="AF6" s="169" t="str">
        <f>IF(AF7="","",IF(AF7&gt;AH7,"○",IF(AF7=AH7,"△","×")))</f>
        <v/>
      </c>
      <c r="AG6" s="169"/>
      <c r="AH6" s="169"/>
      <c r="AI6" s="163">
        <f>COUNTIF(B6:AH6,"○")</f>
        <v>0</v>
      </c>
      <c r="AJ6" s="165">
        <f>COUNTIF(B6:AH6,"×")</f>
        <v>0</v>
      </c>
      <c r="AK6" s="156">
        <f>COUNTIF(B6:AH6,"△")</f>
        <v>0</v>
      </c>
      <c r="AL6" s="164">
        <f>AK6*1+AI6*3</f>
        <v>0</v>
      </c>
      <c r="AM6" s="165">
        <f t="shared" ref="AM6" si="2">SUM(B7,E7,H7,K7,N7,Q7,T7,W7,AC7,AF7,Z7)</f>
        <v>0</v>
      </c>
      <c r="AN6" s="165">
        <f t="shared" ref="AN6" si="3">SUM(D7,G7,J7,M7,P7,S7,V7,Y7,AE7,AH7,AB7)</f>
        <v>0</v>
      </c>
      <c r="AO6" s="168">
        <f>AM6-AN6</f>
        <v>0</v>
      </c>
      <c r="AP6" s="158">
        <f>RANK(AR7,$AR$3:$AR$23,0)</f>
        <v>1</v>
      </c>
    </row>
    <row r="7" spans="1:44" s="45" customFormat="1" ht="15" customHeight="1">
      <c r="A7" s="148"/>
      <c r="B7" s="48" t="str">
        <f>IF(J3="","",J3)</f>
        <v/>
      </c>
      <c r="C7" s="47" t="s">
        <v>83</v>
      </c>
      <c r="D7" s="46" t="str">
        <f>IF(H3="","",H3)</f>
        <v/>
      </c>
      <c r="E7" s="46" t="str">
        <f>IF(J5="","",J5)</f>
        <v/>
      </c>
      <c r="F7" s="47" t="s">
        <v>83</v>
      </c>
      <c r="G7" s="46" t="str">
        <f>IF(H5="","",H5)</f>
        <v/>
      </c>
      <c r="H7" s="152"/>
      <c r="I7" s="152"/>
      <c r="J7" s="152"/>
      <c r="K7" s="46"/>
      <c r="L7" s="47" t="s">
        <v>83</v>
      </c>
      <c r="M7" s="46"/>
      <c r="N7" s="46"/>
      <c r="O7" s="47" t="s">
        <v>83</v>
      </c>
      <c r="P7" s="46"/>
      <c r="Q7" s="46"/>
      <c r="R7" s="47" t="s">
        <v>83</v>
      </c>
      <c r="S7" s="46"/>
      <c r="T7" s="46"/>
      <c r="U7" s="47" t="s">
        <v>83</v>
      </c>
      <c r="V7" s="46"/>
      <c r="W7" s="46"/>
      <c r="X7" s="47" t="s">
        <v>83</v>
      </c>
      <c r="Y7" s="46"/>
      <c r="Z7" s="46"/>
      <c r="AA7" s="47" t="s">
        <v>83</v>
      </c>
      <c r="AB7" s="46"/>
      <c r="AC7" s="105"/>
      <c r="AD7" s="104" t="s">
        <v>83</v>
      </c>
      <c r="AE7" s="105"/>
      <c r="AF7" s="105"/>
      <c r="AG7" s="104" t="s">
        <v>83</v>
      </c>
      <c r="AH7" s="105"/>
      <c r="AI7" s="164"/>
      <c r="AJ7" s="166"/>
      <c r="AK7" s="167"/>
      <c r="AL7" s="164"/>
      <c r="AM7" s="166"/>
      <c r="AN7" s="166"/>
      <c r="AO7" s="156"/>
      <c r="AP7" s="158"/>
      <c r="AR7" s="45">
        <f>AL6*1000+AO6+AM6*0.01</f>
        <v>0</v>
      </c>
    </row>
    <row r="8" spans="1:44" s="45" customFormat="1" ht="15" customHeight="1">
      <c r="A8" s="159" t="s">
        <v>194</v>
      </c>
      <c r="B8" s="160" t="str">
        <f>IF(B9="","",IF(B9&gt;D9,"○",IF(B9=D9,"△","×")))</f>
        <v/>
      </c>
      <c r="C8" s="161"/>
      <c r="D8" s="161"/>
      <c r="E8" s="161" t="str">
        <f>IF(E9="","",IF(E9&gt;G9,"○",IF(E9=G9,"△","×")))</f>
        <v/>
      </c>
      <c r="F8" s="161"/>
      <c r="G8" s="161"/>
      <c r="H8" s="161" t="str">
        <f>IF(H9="","",IF(H9&gt;J9,"○",IF(H9=J9,"△","×")))</f>
        <v/>
      </c>
      <c r="I8" s="161"/>
      <c r="J8" s="161"/>
      <c r="K8" s="161"/>
      <c r="L8" s="152"/>
      <c r="M8" s="152"/>
      <c r="N8" s="161" t="str">
        <f>IF(N9="","",IF(N9&gt;P9,"○",IF(N9=P9,"△","×")))</f>
        <v/>
      </c>
      <c r="O8" s="161"/>
      <c r="P8" s="161"/>
      <c r="Q8" s="161" t="str">
        <f>IF(Q9="","",IF(Q9&gt;S9,"○",IF(Q9=S9,"△","×")))</f>
        <v/>
      </c>
      <c r="R8" s="161"/>
      <c r="S8" s="161"/>
      <c r="T8" s="161" t="str">
        <f>IF(T9="","",IF(T9&gt;V9,"○",IF(T9=V9,"△","×")))</f>
        <v/>
      </c>
      <c r="U8" s="161"/>
      <c r="V8" s="161"/>
      <c r="W8" s="161" t="str">
        <f>IF(W9="","",IF(W9&gt;Y9,"○",IF(W9=Y9,"△","×")))</f>
        <v/>
      </c>
      <c r="X8" s="161"/>
      <c r="Y8" s="161"/>
      <c r="Z8" s="161" t="str">
        <f>IF(Z9="","",IF(Z9&gt;AB9,"○",IF(Z9=AB9,"△","×")))</f>
        <v/>
      </c>
      <c r="AA8" s="161"/>
      <c r="AB8" s="161"/>
      <c r="AC8" s="169" t="str">
        <f>IF(AC9="","",IF(AC9&gt;AE9,"○",IF(AC9=AE9,"△","×")))</f>
        <v/>
      </c>
      <c r="AD8" s="169"/>
      <c r="AE8" s="169"/>
      <c r="AF8" s="169" t="str">
        <f>IF(AF9="","",IF(AF9&gt;AH9,"○",IF(AF9=AH9,"△","×")))</f>
        <v/>
      </c>
      <c r="AG8" s="169"/>
      <c r="AH8" s="169"/>
      <c r="AI8" s="163">
        <f>COUNTIF(B8:AH8,"○")</f>
        <v>0</v>
      </c>
      <c r="AJ8" s="165">
        <f>COUNTIF(B8:AH8,"×")</f>
        <v>0</v>
      </c>
      <c r="AK8" s="156">
        <f>COUNTIF(B8:AH8,"△")</f>
        <v>0</v>
      </c>
      <c r="AL8" s="164">
        <f>AK8*1+AI8*3</f>
        <v>0</v>
      </c>
      <c r="AM8" s="165">
        <f t="shared" ref="AM8" si="4">SUM(B9,E9,H9,K9,N9,Q9,T9,W9,AC9,AF9,Z9)</f>
        <v>0</v>
      </c>
      <c r="AN8" s="165">
        <f t="shared" ref="AN8" si="5">SUM(D9,G9,J9,M9,P9,S9,V9,Y9,AE9,AH9,AB9)</f>
        <v>0</v>
      </c>
      <c r="AO8" s="168">
        <f>AM8-AN8</f>
        <v>0</v>
      </c>
      <c r="AP8" s="158">
        <f>RANK(AR9,$AR$3:$AR$23,0)</f>
        <v>1</v>
      </c>
    </row>
    <row r="9" spans="1:44" s="45" customFormat="1" ht="15" customHeight="1">
      <c r="A9" s="148"/>
      <c r="B9" s="48" t="str">
        <f>IF(M3="","",M3)</f>
        <v/>
      </c>
      <c r="C9" s="47" t="s">
        <v>84</v>
      </c>
      <c r="D9" s="46" t="str">
        <f>IF(K3="","",K3)</f>
        <v/>
      </c>
      <c r="E9" s="46" t="str">
        <f>IF(M5="","",M5)</f>
        <v/>
      </c>
      <c r="F9" s="47" t="s">
        <v>84</v>
      </c>
      <c r="G9" s="46" t="str">
        <f>IF(K5="","",K5)</f>
        <v/>
      </c>
      <c r="H9" s="46" t="str">
        <f>IF(M7="","",M7)</f>
        <v/>
      </c>
      <c r="I9" s="47" t="s">
        <v>85</v>
      </c>
      <c r="J9" s="46" t="str">
        <f>IF(K7="","",K7)</f>
        <v/>
      </c>
      <c r="K9" s="152"/>
      <c r="L9" s="152"/>
      <c r="M9" s="152"/>
      <c r="N9" s="46"/>
      <c r="O9" s="74" t="s">
        <v>82</v>
      </c>
      <c r="P9" s="46"/>
      <c r="Q9" s="46"/>
      <c r="R9" s="74" t="s">
        <v>82</v>
      </c>
      <c r="S9" s="46"/>
      <c r="T9" s="46"/>
      <c r="U9" s="74" t="s">
        <v>82</v>
      </c>
      <c r="V9" s="46"/>
      <c r="W9" s="46"/>
      <c r="X9" s="74" t="s">
        <v>82</v>
      </c>
      <c r="Y9" s="46"/>
      <c r="Z9" s="46"/>
      <c r="AA9" s="74" t="s">
        <v>82</v>
      </c>
      <c r="AB9" s="46"/>
      <c r="AC9" s="105"/>
      <c r="AD9" s="104" t="s">
        <v>82</v>
      </c>
      <c r="AE9" s="105"/>
      <c r="AF9" s="105"/>
      <c r="AG9" s="104" t="s">
        <v>82</v>
      </c>
      <c r="AH9" s="105"/>
      <c r="AI9" s="164"/>
      <c r="AJ9" s="166"/>
      <c r="AK9" s="167"/>
      <c r="AL9" s="164"/>
      <c r="AM9" s="166"/>
      <c r="AN9" s="166"/>
      <c r="AO9" s="156"/>
      <c r="AP9" s="158"/>
      <c r="AR9" s="45">
        <f>AL8*1000+AO8+AM8*0.01</f>
        <v>0</v>
      </c>
    </row>
    <row r="10" spans="1:44" s="45" customFormat="1" ht="15" customHeight="1">
      <c r="A10" s="159" t="s">
        <v>195</v>
      </c>
      <c r="B10" s="160" t="str">
        <f>IF(B11="","",IF(B11&gt;D11,"○",IF(B11=D11,"△","×")))</f>
        <v/>
      </c>
      <c r="C10" s="161"/>
      <c r="D10" s="161"/>
      <c r="E10" s="161" t="str">
        <f>IF(E11="","",IF(E11&gt;G11,"○",IF(E11=G11,"△","×")))</f>
        <v/>
      </c>
      <c r="F10" s="161"/>
      <c r="G10" s="161"/>
      <c r="H10" s="161" t="str">
        <f>IF(H11="","",IF(H11&gt;J11,"○",IF(H11=J11,"△","×")))</f>
        <v/>
      </c>
      <c r="I10" s="161"/>
      <c r="J10" s="161"/>
      <c r="K10" s="161" t="str">
        <f>IF(K11="","",IF(K11&gt;M11,"○",IF(K11=M11,"△","×")))</f>
        <v/>
      </c>
      <c r="L10" s="161"/>
      <c r="M10" s="161"/>
      <c r="N10" s="161"/>
      <c r="O10" s="152"/>
      <c r="P10" s="152"/>
      <c r="Q10" s="161" t="str">
        <f>IF(Q11="","",IF(Q11&gt;S11,"○",IF(Q11=S11,"△","×")))</f>
        <v/>
      </c>
      <c r="R10" s="161"/>
      <c r="S10" s="161"/>
      <c r="T10" s="161" t="str">
        <f>IF(T11="","",IF(T11&gt;V11,"○",IF(T11=V11,"△","×")))</f>
        <v/>
      </c>
      <c r="U10" s="161"/>
      <c r="V10" s="161"/>
      <c r="W10" s="161" t="str">
        <f>IF(W11="","",IF(W11&gt;Y11,"○",IF(W11=Y11,"△","×")))</f>
        <v/>
      </c>
      <c r="X10" s="161"/>
      <c r="Y10" s="161"/>
      <c r="Z10" s="161" t="str">
        <f>IF(Z11="","",IF(Z11&gt;AB11,"○",IF(Z11=AB11,"△","×")))</f>
        <v/>
      </c>
      <c r="AA10" s="161"/>
      <c r="AB10" s="161"/>
      <c r="AC10" s="169" t="str">
        <f>IF(AC11="","",IF(AC11&gt;AE11,"○",IF(AC11=AE11,"△","×")))</f>
        <v/>
      </c>
      <c r="AD10" s="169"/>
      <c r="AE10" s="169"/>
      <c r="AF10" s="169" t="str">
        <f>IF(AF11="","",IF(AF11&gt;AH11,"○",IF(AF11=AH11,"△","×")))</f>
        <v/>
      </c>
      <c r="AG10" s="169"/>
      <c r="AH10" s="169"/>
      <c r="AI10" s="163">
        <f>COUNTIF(B10:AH10,"○")</f>
        <v>0</v>
      </c>
      <c r="AJ10" s="165">
        <f>COUNTIF(B10:AH10,"×")</f>
        <v>0</v>
      </c>
      <c r="AK10" s="156">
        <f>COUNTIF(B10:AH10,"△")</f>
        <v>0</v>
      </c>
      <c r="AL10" s="164">
        <f>AK10*1+AI10*3</f>
        <v>0</v>
      </c>
      <c r="AM10" s="165">
        <f t="shared" ref="AM10" si="6">SUM(B11,E11,H11,K11,N11,Q11,T11,W11,AC11,AF11,Z11)</f>
        <v>0</v>
      </c>
      <c r="AN10" s="165">
        <f t="shared" ref="AN10" si="7">SUM(D11,G11,J11,M11,P11,S11,V11,Y11,AE11,AH11,AB11)</f>
        <v>0</v>
      </c>
      <c r="AO10" s="168">
        <f>AM10-AN10</f>
        <v>0</v>
      </c>
      <c r="AP10" s="158">
        <f>RANK(AR11,$AR$3:$AR$23,0)</f>
        <v>1</v>
      </c>
    </row>
    <row r="11" spans="1:44" s="45" customFormat="1" ht="15" customHeight="1">
      <c r="A11" s="148"/>
      <c r="B11" s="48" t="str">
        <f>IF(P3="","",P3)</f>
        <v/>
      </c>
      <c r="C11" s="47" t="s">
        <v>85</v>
      </c>
      <c r="D11" s="46" t="str">
        <f>IF(N3="","",N3)</f>
        <v/>
      </c>
      <c r="E11" s="46" t="str">
        <f>IF(P5="","",P5)</f>
        <v/>
      </c>
      <c r="F11" s="47" t="s">
        <v>86</v>
      </c>
      <c r="G11" s="46" t="str">
        <f>IF(N5="","",N5)</f>
        <v/>
      </c>
      <c r="H11" s="46" t="str">
        <f>IF(P7="","",P7)</f>
        <v/>
      </c>
      <c r="I11" s="47" t="s">
        <v>85</v>
      </c>
      <c r="J11" s="46" t="str">
        <f>IF(N7="","",N7)</f>
        <v/>
      </c>
      <c r="K11" s="46" t="str">
        <f>IF(P9="","",P9)</f>
        <v/>
      </c>
      <c r="L11" s="47" t="s">
        <v>83</v>
      </c>
      <c r="M11" s="46" t="str">
        <f>IF(N9="","",N9)</f>
        <v/>
      </c>
      <c r="N11" s="152"/>
      <c r="O11" s="152"/>
      <c r="P11" s="152"/>
      <c r="Q11" s="46"/>
      <c r="R11" s="74" t="s">
        <v>82</v>
      </c>
      <c r="S11" s="46"/>
      <c r="T11" s="46"/>
      <c r="U11" s="74" t="s">
        <v>82</v>
      </c>
      <c r="V11" s="46"/>
      <c r="W11" s="46"/>
      <c r="X11" s="74" t="s">
        <v>82</v>
      </c>
      <c r="Y11" s="46"/>
      <c r="Z11" s="46"/>
      <c r="AA11" s="74" t="s">
        <v>82</v>
      </c>
      <c r="AB11" s="46"/>
      <c r="AC11" s="105"/>
      <c r="AD11" s="104" t="s">
        <v>82</v>
      </c>
      <c r="AE11" s="105"/>
      <c r="AF11" s="105"/>
      <c r="AG11" s="104" t="s">
        <v>82</v>
      </c>
      <c r="AH11" s="105"/>
      <c r="AI11" s="164"/>
      <c r="AJ11" s="166"/>
      <c r="AK11" s="167"/>
      <c r="AL11" s="164"/>
      <c r="AM11" s="166"/>
      <c r="AN11" s="166"/>
      <c r="AO11" s="156"/>
      <c r="AP11" s="158"/>
      <c r="AR11" s="45">
        <f>AL10*1000+AO10+AM10*0.01</f>
        <v>0</v>
      </c>
    </row>
    <row r="12" spans="1:44" s="45" customFormat="1" ht="15" customHeight="1">
      <c r="A12" s="159" t="s">
        <v>196</v>
      </c>
      <c r="B12" s="160" t="str">
        <f>IF(B13="","",IF(B13&gt;D13,"○",IF(B13=D13,"△","×")))</f>
        <v/>
      </c>
      <c r="C12" s="161"/>
      <c r="D12" s="161"/>
      <c r="E12" s="161" t="str">
        <f>IF(E13="","",IF(E13&gt;G13,"○",IF(E13=G13,"△","×")))</f>
        <v/>
      </c>
      <c r="F12" s="161"/>
      <c r="G12" s="161"/>
      <c r="H12" s="161" t="str">
        <f>IF(H13="","",IF(H13&gt;J13,"○",IF(H13=J13,"△","×")))</f>
        <v/>
      </c>
      <c r="I12" s="161"/>
      <c r="J12" s="161"/>
      <c r="K12" s="161" t="str">
        <f>IF(K13="","",IF(K13&gt;M13,"○",IF(K13=M13,"△","×")))</f>
        <v/>
      </c>
      <c r="L12" s="161"/>
      <c r="M12" s="161"/>
      <c r="N12" s="161" t="str">
        <f>IF(N13="","",IF(N13&gt;P13,"○",IF(N13=P13,"△","×")))</f>
        <v/>
      </c>
      <c r="O12" s="161"/>
      <c r="P12" s="161"/>
      <c r="Q12" s="161"/>
      <c r="R12" s="152"/>
      <c r="S12" s="152"/>
      <c r="T12" s="161" t="str">
        <f>IF(T13="","",IF(T13&gt;V13,"○",IF(T13=V13,"△","×")))</f>
        <v/>
      </c>
      <c r="U12" s="161"/>
      <c r="V12" s="161"/>
      <c r="W12" s="161" t="str">
        <f>IF(W13="","",IF(W13&gt;Y13,"○",IF(W13=Y13,"△","×")))</f>
        <v/>
      </c>
      <c r="X12" s="161"/>
      <c r="Y12" s="161"/>
      <c r="Z12" s="161" t="str">
        <f>IF(Z13="","",IF(Z13&gt;AB13,"○",IF(Z13=AB13,"△","×")))</f>
        <v/>
      </c>
      <c r="AA12" s="161"/>
      <c r="AB12" s="161"/>
      <c r="AC12" s="169" t="str">
        <f>IF(AC13="","",IF(AC13&gt;AE13,"○",IF(AC13=AE13,"△","×")))</f>
        <v/>
      </c>
      <c r="AD12" s="169"/>
      <c r="AE12" s="169"/>
      <c r="AF12" s="169" t="str">
        <f>IF(AF13="","",IF(AF13&gt;AH13,"○",IF(AF13=AH13,"△","×")))</f>
        <v/>
      </c>
      <c r="AG12" s="169"/>
      <c r="AH12" s="169"/>
      <c r="AI12" s="163">
        <f>COUNTIF(B12:AH12,"○")</f>
        <v>0</v>
      </c>
      <c r="AJ12" s="165">
        <f>COUNTIF(B12:AH12,"×")</f>
        <v>0</v>
      </c>
      <c r="AK12" s="156">
        <f>COUNTIF(B12:AH12,"△")</f>
        <v>0</v>
      </c>
      <c r="AL12" s="164">
        <f>AK12*1+AI12*3</f>
        <v>0</v>
      </c>
      <c r="AM12" s="165">
        <f t="shared" ref="AM12" si="8">SUM(B13,E13,H13,K13,N13,Q13,T13,W13,AC13,AF13,Z13)</f>
        <v>0</v>
      </c>
      <c r="AN12" s="165">
        <f t="shared" ref="AN12" si="9">SUM(D13,G13,J13,M13,P13,S13,V13,Y13,AE13,AH13,AB13)</f>
        <v>0</v>
      </c>
      <c r="AO12" s="168">
        <f>AM12-AN12</f>
        <v>0</v>
      </c>
      <c r="AP12" s="158">
        <f>RANK(AR13,$AR$3:$AR$23,0)</f>
        <v>1</v>
      </c>
    </row>
    <row r="13" spans="1:44" s="45" customFormat="1" ht="15" customHeight="1">
      <c r="A13" s="148"/>
      <c r="B13" s="48" t="str">
        <f>IF(S3="","",S3)</f>
        <v/>
      </c>
      <c r="C13" s="47" t="s">
        <v>83</v>
      </c>
      <c r="D13" s="46" t="str">
        <f>IF(Q3="","",Q3)</f>
        <v/>
      </c>
      <c r="E13" s="46" t="str">
        <f>IF(S5="","",S5)</f>
        <v/>
      </c>
      <c r="F13" s="47" t="s">
        <v>86</v>
      </c>
      <c r="G13" s="46" t="str">
        <f>IF(Q5="","",Q5)</f>
        <v/>
      </c>
      <c r="H13" s="46" t="str">
        <f>IF(S7="","",S7)</f>
        <v/>
      </c>
      <c r="I13" s="47" t="s">
        <v>86</v>
      </c>
      <c r="J13" s="46" t="str">
        <f>IF(Q7="","",Q7)</f>
        <v/>
      </c>
      <c r="K13" s="46" t="str">
        <f>IF(S9="","",S9)</f>
        <v/>
      </c>
      <c r="L13" s="47" t="s">
        <v>86</v>
      </c>
      <c r="M13" s="46" t="str">
        <f>IF(Q9="","",Q9)</f>
        <v/>
      </c>
      <c r="N13" s="46" t="str">
        <f>IF(S11="","",S11)</f>
        <v/>
      </c>
      <c r="O13" s="47" t="s">
        <v>86</v>
      </c>
      <c r="P13" s="46" t="str">
        <f>IF(Q11="","",Q11)</f>
        <v/>
      </c>
      <c r="Q13" s="152"/>
      <c r="R13" s="152"/>
      <c r="S13" s="152"/>
      <c r="T13" s="46"/>
      <c r="U13" s="47" t="s">
        <v>83</v>
      </c>
      <c r="V13" s="46"/>
      <c r="W13" s="46"/>
      <c r="X13" s="47" t="s">
        <v>83</v>
      </c>
      <c r="Y13" s="46"/>
      <c r="Z13" s="46"/>
      <c r="AA13" s="74" t="s">
        <v>82</v>
      </c>
      <c r="AB13" s="46"/>
      <c r="AC13" s="105"/>
      <c r="AD13" s="104" t="s">
        <v>82</v>
      </c>
      <c r="AE13" s="105"/>
      <c r="AF13" s="105"/>
      <c r="AG13" s="104" t="s">
        <v>83</v>
      </c>
      <c r="AH13" s="105"/>
      <c r="AI13" s="164"/>
      <c r="AJ13" s="166"/>
      <c r="AK13" s="167"/>
      <c r="AL13" s="164"/>
      <c r="AM13" s="166"/>
      <c r="AN13" s="166"/>
      <c r="AO13" s="156"/>
      <c r="AP13" s="158"/>
      <c r="AR13" s="45">
        <f>AL12*1000+AO12+AM12*0.01</f>
        <v>0</v>
      </c>
    </row>
    <row r="14" spans="1:44" s="45" customFormat="1" ht="15" customHeight="1">
      <c r="A14" s="159" t="s">
        <v>197</v>
      </c>
      <c r="B14" s="160" t="str">
        <f>IF(B15="","",IF(B15&gt;D15,"○",IF(B15=D15,"△","×")))</f>
        <v/>
      </c>
      <c r="C14" s="161"/>
      <c r="D14" s="161"/>
      <c r="E14" s="161" t="str">
        <f>IF(E15="","",IF(E15&gt;G15,"○",IF(E15=G15,"△","×")))</f>
        <v/>
      </c>
      <c r="F14" s="161"/>
      <c r="G14" s="161"/>
      <c r="H14" s="161" t="str">
        <f>IF(H15="","",IF(H15&gt;J15,"○",IF(H15=J15,"△","×")))</f>
        <v/>
      </c>
      <c r="I14" s="161"/>
      <c r="J14" s="161"/>
      <c r="K14" s="161" t="str">
        <f>IF(K15="","",IF(K15&gt;M15,"○",IF(K15=M15,"△","×")))</f>
        <v/>
      </c>
      <c r="L14" s="161"/>
      <c r="M14" s="161"/>
      <c r="N14" s="161" t="str">
        <f>IF(N15="","",IF(N15&gt;P15,"○",IF(N15=P15,"△","×")))</f>
        <v/>
      </c>
      <c r="O14" s="161"/>
      <c r="P14" s="161"/>
      <c r="Q14" s="161" t="str">
        <f>IF(Q15="","",IF(Q15&gt;S15,"○",IF(Q15=S15,"△","×")))</f>
        <v/>
      </c>
      <c r="R14" s="161"/>
      <c r="S14" s="161"/>
      <c r="T14" s="161"/>
      <c r="U14" s="152"/>
      <c r="V14" s="152"/>
      <c r="W14" s="161" t="str">
        <f>IF(W15="","",IF(W15&gt;Y15,"○",IF(W15=Y15,"△","×")))</f>
        <v/>
      </c>
      <c r="X14" s="161"/>
      <c r="Y14" s="161"/>
      <c r="Z14" s="161" t="str">
        <f>IF(Z15="","",IF(Z15&gt;AB15,"○",IF(Z15=AB15,"△","×")))</f>
        <v/>
      </c>
      <c r="AA14" s="161"/>
      <c r="AB14" s="161"/>
      <c r="AC14" s="169" t="str">
        <f>IF(AC15="","",IF(AC15&gt;AE15,"○",IF(AC15=AE15,"△","×")))</f>
        <v/>
      </c>
      <c r="AD14" s="169"/>
      <c r="AE14" s="169"/>
      <c r="AF14" s="169" t="str">
        <f>IF(AF15="","",IF(AF15&gt;AH15,"○",IF(AF15=AH15,"△","×")))</f>
        <v/>
      </c>
      <c r="AG14" s="169"/>
      <c r="AH14" s="169"/>
      <c r="AI14" s="163">
        <f>COUNTIF(B14:AH14,"○")</f>
        <v>0</v>
      </c>
      <c r="AJ14" s="165">
        <f>COUNTIF(B14:AH14,"×")</f>
        <v>0</v>
      </c>
      <c r="AK14" s="156">
        <f>COUNTIF(B14:AH14,"△")</f>
        <v>0</v>
      </c>
      <c r="AL14" s="164">
        <f>AK14*1+AI14*3</f>
        <v>0</v>
      </c>
      <c r="AM14" s="165">
        <f t="shared" ref="AM14" si="10">SUM(B15,E15,H15,K15,N15,Q15,T15,W15,AC15,AF15,Z15)</f>
        <v>0</v>
      </c>
      <c r="AN14" s="165">
        <f t="shared" ref="AN14" si="11">SUM(D15,G15,J15,M15,P15,S15,V15,Y15,AE15,AH15,AB15)</f>
        <v>0</v>
      </c>
      <c r="AO14" s="168">
        <f>AM14-AN14</f>
        <v>0</v>
      </c>
      <c r="AP14" s="158">
        <f>RANK(AR15,$AR$3:$AR$23,0)</f>
        <v>1</v>
      </c>
    </row>
    <row r="15" spans="1:44" s="45" customFormat="1" ht="15" customHeight="1">
      <c r="A15" s="148"/>
      <c r="B15" s="48" t="str">
        <f>IF(V3="","",V3)</f>
        <v/>
      </c>
      <c r="C15" s="47" t="s">
        <v>84</v>
      </c>
      <c r="D15" s="46" t="str">
        <f>IF(T3="","",T3)</f>
        <v/>
      </c>
      <c r="E15" s="46" t="str">
        <f>IF(V5="","",V5)</f>
        <v/>
      </c>
      <c r="F15" s="47" t="s">
        <v>86</v>
      </c>
      <c r="G15" s="46" t="str">
        <f>IF(T5="","",T5)</f>
        <v/>
      </c>
      <c r="H15" s="46" t="str">
        <f>IF(V7="","",V7)</f>
        <v/>
      </c>
      <c r="I15" s="47" t="s">
        <v>86</v>
      </c>
      <c r="J15" s="46" t="str">
        <f>IF(T7="","",T7)</f>
        <v/>
      </c>
      <c r="K15" s="46" t="str">
        <f>IF(V9="","",V9)</f>
        <v/>
      </c>
      <c r="L15" s="47" t="s">
        <v>86</v>
      </c>
      <c r="M15" s="46" t="str">
        <f>IF(T9="","",T9)</f>
        <v/>
      </c>
      <c r="N15" s="46" t="str">
        <f>IF(V11="","",V11)</f>
        <v/>
      </c>
      <c r="O15" s="47" t="s">
        <v>86</v>
      </c>
      <c r="P15" s="46" t="str">
        <f>IF(T11="","",T11)</f>
        <v/>
      </c>
      <c r="Q15" s="46" t="str">
        <f>IF(V13="","",V13)</f>
        <v/>
      </c>
      <c r="R15" s="47" t="s">
        <v>83</v>
      </c>
      <c r="S15" s="46" t="str">
        <f>IF(T13="","",T13)</f>
        <v/>
      </c>
      <c r="T15" s="152"/>
      <c r="U15" s="152"/>
      <c r="V15" s="152"/>
      <c r="W15" s="46"/>
      <c r="X15" s="47" t="s">
        <v>83</v>
      </c>
      <c r="Y15" s="46"/>
      <c r="Z15" s="46"/>
      <c r="AA15" s="74" t="s">
        <v>82</v>
      </c>
      <c r="AB15" s="46"/>
      <c r="AC15" s="105"/>
      <c r="AD15" s="104" t="s">
        <v>82</v>
      </c>
      <c r="AE15" s="105"/>
      <c r="AF15" s="105"/>
      <c r="AG15" s="104" t="s">
        <v>83</v>
      </c>
      <c r="AH15" s="105"/>
      <c r="AI15" s="164"/>
      <c r="AJ15" s="166"/>
      <c r="AK15" s="167"/>
      <c r="AL15" s="164"/>
      <c r="AM15" s="166"/>
      <c r="AN15" s="166"/>
      <c r="AO15" s="156"/>
      <c r="AP15" s="158"/>
      <c r="AR15" s="45">
        <f>AL14*1000+AO14+AM14*0.01</f>
        <v>0</v>
      </c>
    </row>
    <row r="16" spans="1:44" s="45" customFormat="1" ht="15" customHeight="1">
      <c r="A16" s="159" t="s">
        <v>40</v>
      </c>
      <c r="B16" s="160" t="str">
        <f>IF(B17="","",IF(B17&gt;D17,"○",IF(B17=D17,"△","×")))</f>
        <v/>
      </c>
      <c r="C16" s="161"/>
      <c r="D16" s="161"/>
      <c r="E16" s="161" t="str">
        <f>IF(E17="","",IF(E17&gt;G17,"○",IF(E17=G17,"△","×")))</f>
        <v/>
      </c>
      <c r="F16" s="161"/>
      <c r="G16" s="161"/>
      <c r="H16" s="161" t="str">
        <f>IF(H17="","",IF(H17&gt;J17,"○",IF(H17=J17,"△","×")))</f>
        <v/>
      </c>
      <c r="I16" s="161"/>
      <c r="J16" s="161"/>
      <c r="K16" s="161" t="str">
        <f>IF(K17="","",IF(K17&gt;M17,"○",IF(K17=M17,"△","×")))</f>
        <v/>
      </c>
      <c r="L16" s="161"/>
      <c r="M16" s="161"/>
      <c r="N16" s="161" t="str">
        <f>IF(N17="","",IF(N17&gt;P17,"○",IF(N17=P17,"△","×")))</f>
        <v/>
      </c>
      <c r="O16" s="161"/>
      <c r="P16" s="161"/>
      <c r="Q16" s="161" t="str">
        <f>IF(Q17="","",IF(Q17&gt;S17,"○",IF(Q17=S17,"△","×")))</f>
        <v/>
      </c>
      <c r="R16" s="161"/>
      <c r="S16" s="161"/>
      <c r="T16" s="161" t="str">
        <f>IF(T17="","",IF(T17&gt;V17,"○",IF(T17=V17,"△","×")))</f>
        <v/>
      </c>
      <c r="U16" s="161"/>
      <c r="V16" s="161"/>
      <c r="W16" s="161"/>
      <c r="X16" s="152"/>
      <c r="Y16" s="152"/>
      <c r="Z16" s="161" t="str">
        <f>IF(Z17="","",IF(Z17&gt;AB17,"○",IF(Z17=AB17,"△","×")))</f>
        <v/>
      </c>
      <c r="AA16" s="161"/>
      <c r="AB16" s="161"/>
      <c r="AC16" s="169" t="str">
        <f>IF(AC17="","",IF(AC17&gt;AE17,"○",IF(AC17=AE17,"△","×")))</f>
        <v/>
      </c>
      <c r="AD16" s="169"/>
      <c r="AE16" s="169"/>
      <c r="AF16" s="169" t="str">
        <f>IF(AF17="","",IF(AF17&gt;AH17,"○",IF(AF17=AH17,"△","×")))</f>
        <v/>
      </c>
      <c r="AG16" s="169"/>
      <c r="AH16" s="169"/>
      <c r="AI16" s="163">
        <f>COUNTIF(B16:AH16,"○")</f>
        <v>0</v>
      </c>
      <c r="AJ16" s="165">
        <f>COUNTIF(B16:AH16,"×")</f>
        <v>0</v>
      </c>
      <c r="AK16" s="156">
        <f>COUNTIF(B16:AH16,"△")</f>
        <v>0</v>
      </c>
      <c r="AL16" s="164">
        <f>AK16*1+AI16*3</f>
        <v>0</v>
      </c>
      <c r="AM16" s="165">
        <f t="shared" ref="AM16" si="12">SUM(B17,E17,H17,K17,N17,Q17,T17,W17,AC17,AF17,Z17)</f>
        <v>0</v>
      </c>
      <c r="AN16" s="165">
        <f t="shared" ref="AN16" si="13">SUM(D17,G17,J17,M17,P17,S17,V17,Y17,AE17,AH17,AB17)</f>
        <v>0</v>
      </c>
      <c r="AO16" s="168">
        <f>AM16-AN16</f>
        <v>0</v>
      </c>
      <c r="AP16" s="158">
        <f>RANK(AR17,$AR$3:$AR$23,0)</f>
        <v>1</v>
      </c>
    </row>
    <row r="17" spans="1:44" s="45" customFormat="1" ht="15" customHeight="1">
      <c r="A17" s="148"/>
      <c r="B17" s="48" t="str">
        <f>IF(Y3="","",Y3)</f>
        <v/>
      </c>
      <c r="C17" s="47" t="s">
        <v>83</v>
      </c>
      <c r="D17" s="46" t="str">
        <f>IF(W3="","",W3)</f>
        <v/>
      </c>
      <c r="E17" s="46" t="str">
        <f>IF(Y5="","",Y5)</f>
        <v/>
      </c>
      <c r="F17" s="47" t="s">
        <v>84</v>
      </c>
      <c r="G17" s="46" t="str">
        <f>IF(W5="","",W5)</f>
        <v/>
      </c>
      <c r="H17" s="46" t="str">
        <f>IF(Y7="","",Y7)</f>
        <v/>
      </c>
      <c r="I17" s="47" t="s">
        <v>83</v>
      </c>
      <c r="J17" s="46" t="str">
        <f>IF(W7="","",W7)</f>
        <v/>
      </c>
      <c r="K17" s="46" t="str">
        <f>IF(Y9="","",Y9)</f>
        <v/>
      </c>
      <c r="L17" s="47" t="s">
        <v>86</v>
      </c>
      <c r="M17" s="46" t="str">
        <f>IF(W9="","",W9)</f>
        <v/>
      </c>
      <c r="N17" s="46" t="str">
        <f>IF(Y11="","",Y11)</f>
        <v/>
      </c>
      <c r="O17" s="47" t="s">
        <v>86</v>
      </c>
      <c r="P17" s="46" t="str">
        <f>IF(W11="","",W11)</f>
        <v/>
      </c>
      <c r="Q17" s="46" t="str">
        <f>IF(Y13="","",Y13)</f>
        <v/>
      </c>
      <c r="R17" s="47" t="s">
        <v>86</v>
      </c>
      <c r="S17" s="46" t="str">
        <f>IF(W13="","",W13)</f>
        <v/>
      </c>
      <c r="T17" s="46" t="str">
        <f>IF(Y15="","",Y15)</f>
        <v/>
      </c>
      <c r="U17" s="47" t="s">
        <v>86</v>
      </c>
      <c r="V17" s="46" t="str">
        <f>IF(W15="","",W15)</f>
        <v/>
      </c>
      <c r="W17" s="152"/>
      <c r="X17" s="152"/>
      <c r="Y17" s="152"/>
      <c r="Z17" s="46"/>
      <c r="AA17" s="74" t="s">
        <v>82</v>
      </c>
      <c r="AB17" s="46"/>
      <c r="AC17" s="105"/>
      <c r="AD17" s="104" t="s">
        <v>82</v>
      </c>
      <c r="AE17" s="105"/>
      <c r="AF17" s="105"/>
      <c r="AG17" s="104" t="s">
        <v>83</v>
      </c>
      <c r="AH17" s="105"/>
      <c r="AI17" s="164"/>
      <c r="AJ17" s="166"/>
      <c r="AK17" s="167"/>
      <c r="AL17" s="164"/>
      <c r="AM17" s="166"/>
      <c r="AN17" s="166"/>
      <c r="AO17" s="156"/>
      <c r="AP17" s="158"/>
      <c r="AR17" s="45">
        <f>AL16*1000+AO16+AM16*0.01</f>
        <v>0</v>
      </c>
    </row>
    <row r="18" spans="1:44" s="45" customFormat="1" ht="15" customHeight="1">
      <c r="A18" s="159" t="s">
        <v>89</v>
      </c>
      <c r="B18" s="160" t="str">
        <f>IF(B19="","",IF(B19&gt;D19,"○",IF(B19=D19,"△","×")))</f>
        <v/>
      </c>
      <c r="C18" s="161"/>
      <c r="D18" s="161"/>
      <c r="E18" s="161" t="str">
        <f>IF(E19="","",IF(E19&gt;G19,"○",IF(E19=G19,"△","×")))</f>
        <v/>
      </c>
      <c r="F18" s="161"/>
      <c r="G18" s="161"/>
      <c r="H18" s="161" t="str">
        <f>IF(H19="","",IF(H19&gt;J19,"○",IF(H19=J19,"△","×")))</f>
        <v/>
      </c>
      <c r="I18" s="161"/>
      <c r="J18" s="161"/>
      <c r="K18" s="161" t="str">
        <f>IF(K19="","",IF(K19&gt;M19,"○",IF(K19=M19,"△","×")))</f>
        <v/>
      </c>
      <c r="L18" s="161"/>
      <c r="M18" s="161"/>
      <c r="N18" s="161" t="str">
        <f>IF(N19="","",IF(N19&gt;P19,"○",IF(N19=P19,"△","×")))</f>
        <v/>
      </c>
      <c r="O18" s="161"/>
      <c r="P18" s="161"/>
      <c r="Q18" s="161" t="str">
        <f>IF(Q19="","",IF(Q19&gt;S19,"○",IF(Q19=S19,"△","×")))</f>
        <v/>
      </c>
      <c r="R18" s="161"/>
      <c r="S18" s="161"/>
      <c r="T18" s="161" t="str">
        <f>IF(T19="","",IF(T19&gt;V19,"○",IF(T19=V19,"△","×")))</f>
        <v/>
      </c>
      <c r="U18" s="161"/>
      <c r="V18" s="161"/>
      <c r="W18" s="161" t="str">
        <f>IF(W19="","",IF(W19&gt;Y19,"○",IF(W19=Y19,"△","×")))</f>
        <v/>
      </c>
      <c r="X18" s="161"/>
      <c r="Y18" s="161"/>
      <c r="Z18" s="161"/>
      <c r="AA18" s="152"/>
      <c r="AB18" s="152"/>
      <c r="AC18" s="169" t="str">
        <f>IF(AC19="","",IF(AC19&gt;AE19,"○",IF(AC19=AE19,"△","×")))</f>
        <v/>
      </c>
      <c r="AD18" s="169"/>
      <c r="AE18" s="169"/>
      <c r="AF18" s="169" t="str">
        <f>IF(AF19="","",IF(AF19&gt;AH19,"○",IF(AF19=AH19,"△","×")))</f>
        <v/>
      </c>
      <c r="AG18" s="169"/>
      <c r="AH18" s="169"/>
      <c r="AI18" s="163">
        <f>COUNTIF(B18:AH18,"○")</f>
        <v>0</v>
      </c>
      <c r="AJ18" s="165">
        <f>COUNTIF(B18:AH18,"×")</f>
        <v>0</v>
      </c>
      <c r="AK18" s="156">
        <f>COUNTIF(B18:AH18,"△")</f>
        <v>0</v>
      </c>
      <c r="AL18" s="164">
        <f>AK18*1+AI18*3</f>
        <v>0</v>
      </c>
      <c r="AM18" s="165">
        <f t="shared" ref="AM18" si="14">SUM(B19,E19,H19,K19,N19,Q19,T19,W19,AC19,AF19,Z19)</f>
        <v>0</v>
      </c>
      <c r="AN18" s="165">
        <f t="shared" ref="AN18" si="15">SUM(D19,G19,J19,M19,P19,S19,V19,Y19,AE19,AH19,AB19)</f>
        <v>0</v>
      </c>
      <c r="AO18" s="168">
        <f>AM18-AN18</f>
        <v>0</v>
      </c>
      <c r="AP18" s="158">
        <f>RANK(AR19,$AR$3:$AR$23,0)</f>
        <v>1</v>
      </c>
    </row>
    <row r="19" spans="1:44" s="45" customFormat="1" ht="15" customHeight="1">
      <c r="A19" s="148"/>
      <c r="B19" s="48" t="str">
        <f>IF(AB3="","",AB3)</f>
        <v/>
      </c>
      <c r="C19" s="47" t="s">
        <v>84</v>
      </c>
      <c r="D19" s="46" t="str">
        <f>IF(Z3="","",Z3)</f>
        <v/>
      </c>
      <c r="E19" s="46" t="str">
        <f>IF(AE5="","",AE5)</f>
        <v/>
      </c>
      <c r="F19" s="47" t="s">
        <v>83</v>
      </c>
      <c r="G19" s="46" t="str">
        <f>IF(AC5="","",AC5)</f>
        <v/>
      </c>
      <c r="H19" s="46" t="str">
        <f>IF(AB7="","",AB7)</f>
        <v/>
      </c>
      <c r="I19" s="47" t="s">
        <v>83</v>
      </c>
      <c r="J19" s="46" t="str">
        <f>IF(Z7="","",Z7)</f>
        <v/>
      </c>
      <c r="K19" s="46" t="str">
        <f>IF(AB9="","",AB9)</f>
        <v/>
      </c>
      <c r="L19" s="47" t="s">
        <v>84</v>
      </c>
      <c r="M19" s="46" t="str">
        <f>IF(Z9="","",Z9)</f>
        <v/>
      </c>
      <c r="N19" s="46" t="str">
        <f>IF(AB11="","",AB11)</f>
        <v/>
      </c>
      <c r="O19" s="47" t="s">
        <v>83</v>
      </c>
      <c r="P19" s="46" t="str">
        <f>IF(Z11="","",Z11)</f>
        <v/>
      </c>
      <c r="Q19" s="46" t="str">
        <f>IF(AB13="","",AB13)</f>
        <v/>
      </c>
      <c r="R19" s="47" t="s">
        <v>83</v>
      </c>
      <c r="S19" s="46" t="str">
        <f>IF(Z13="","",Z13)</f>
        <v/>
      </c>
      <c r="T19" s="46" t="str">
        <f>IF(AB15="","",AB15)</f>
        <v/>
      </c>
      <c r="U19" s="47" t="s">
        <v>83</v>
      </c>
      <c r="V19" s="46" t="str">
        <f>IF(Z15="","",Z15)</f>
        <v/>
      </c>
      <c r="W19" s="46" t="str">
        <f>IF(AB17="","",AB17)</f>
        <v/>
      </c>
      <c r="X19" s="47" t="s">
        <v>83</v>
      </c>
      <c r="Y19" s="46" t="str">
        <f>IF(Z17="","",Z17)</f>
        <v/>
      </c>
      <c r="Z19" s="152"/>
      <c r="AA19" s="152"/>
      <c r="AB19" s="152"/>
      <c r="AC19" s="105"/>
      <c r="AD19" s="104" t="s">
        <v>82</v>
      </c>
      <c r="AE19" s="105"/>
      <c r="AF19" s="105"/>
      <c r="AG19" s="104" t="s">
        <v>82</v>
      </c>
      <c r="AH19" s="105"/>
      <c r="AI19" s="164"/>
      <c r="AJ19" s="166"/>
      <c r="AK19" s="167"/>
      <c r="AL19" s="164"/>
      <c r="AM19" s="166"/>
      <c r="AN19" s="166"/>
      <c r="AO19" s="156"/>
      <c r="AP19" s="158"/>
      <c r="AR19" s="45">
        <f>AL18*1000+AO18+AM18*0.01</f>
        <v>0</v>
      </c>
    </row>
    <row r="20" spans="1:44" s="45" customFormat="1" ht="15" customHeight="1">
      <c r="A20" s="170"/>
      <c r="B20" s="172" t="str">
        <f>IF(B21="","",IF(B21&gt;D21,"○",IF(B21=D21,"△","×")))</f>
        <v/>
      </c>
      <c r="C20" s="169"/>
      <c r="D20" s="169"/>
      <c r="E20" s="169" t="str">
        <f>IF(E21="","",IF(E21&gt;G21,"○",IF(E21=G21,"△","×")))</f>
        <v/>
      </c>
      <c r="F20" s="169"/>
      <c r="G20" s="169"/>
      <c r="H20" s="169" t="str">
        <f>IF(H21="","",IF(H21&gt;J21,"○",IF(H21=J21,"△","×")))</f>
        <v/>
      </c>
      <c r="I20" s="169"/>
      <c r="J20" s="169"/>
      <c r="K20" s="169" t="str">
        <f>IF(K21="","",IF(K21&gt;M21,"○",IF(K21=M21,"△","×")))</f>
        <v/>
      </c>
      <c r="L20" s="169"/>
      <c r="M20" s="169"/>
      <c r="N20" s="169" t="str">
        <f>IF(N21="","",IF(N21&gt;P21,"○",IF(N21=P21,"△","×")))</f>
        <v/>
      </c>
      <c r="O20" s="169"/>
      <c r="P20" s="169"/>
      <c r="Q20" s="169" t="str">
        <f>IF(Q21="","",IF(Q21&gt;S21,"○",IF(Q21=S21,"△","×")))</f>
        <v/>
      </c>
      <c r="R20" s="169"/>
      <c r="S20" s="169"/>
      <c r="T20" s="169" t="str">
        <f>IF(T21="","",IF(T21&gt;V21,"○",IF(T21=V21,"△","×")))</f>
        <v/>
      </c>
      <c r="U20" s="169"/>
      <c r="V20" s="169"/>
      <c r="W20" s="169" t="str">
        <f>IF(W21="","",IF(W21&gt;Y21,"○",IF(W21=Y21,"△","×")))</f>
        <v/>
      </c>
      <c r="X20" s="169"/>
      <c r="Y20" s="169"/>
      <c r="Z20" s="169" t="str">
        <f>IF(Z21="","",IF(Z21&gt;AB21,"○",IF(Z21=AB21,"△","×")))</f>
        <v/>
      </c>
      <c r="AA20" s="169"/>
      <c r="AB20" s="169"/>
      <c r="AC20" s="169"/>
      <c r="AD20" s="182"/>
      <c r="AE20" s="182"/>
      <c r="AF20" s="169" t="str">
        <f>IF(AF21="","",IF(AF21&gt;AH21,"○",IF(AF21=AH21,"△","×")))</f>
        <v/>
      </c>
      <c r="AG20" s="169"/>
      <c r="AH20" s="169"/>
      <c r="AI20" s="181">
        <f>COUNTIF(B20:AH20,"○")</f>
        <v>0</v>
      </c>
      <c r="AJ20" s="173">
        <f>COUNTIF(B20:AH20,"×")</f>
        <v>0</v>
      </c>
      <c r="AK20" s="176">
        <f>COUNTIF(B20:AH20,"△")</f>
        <v>0</v>
      </c>
      <c r="AL20" s="179">
        <f>AK20*1+AI20*3</f>
        <v>0</v>
      </c>
      <c r="AM20" s="173">
        <f t="shared" ref="AM20" si="16">SUM(B21,E21,H21,K21,N21,Q21,T21,W21,AC21,AF21,Z21)</f>
        <v>0</v>
      </c>
      <c r="AN20" s="173">
        <f t="shared" ref="AN20" si="17">SUM(D21,G21,J21,M21,P21,S21,V21,Y21,AE21,AH21,AB21)</f>
        <v>0</v>
      </c>
      <c r="AO20" s="175">
        <f>AM20-AN20</f>
        <v>0</v>
      </c>
      <c r="AP20" s="177">
        <f>RANK(AR21,$AR$3:$AR$23,0)</f>
        <v>1</v>
      </c>
    </row>
    <row r="21" spans="1:44" s="45" customFormat="1" ht="15" customHeight="1">
      <c r="A21" s="171"/>
      <c r="B21" s="103" t="str">
        <f>IF(AE3="","",AE3)</f>
        <v/>
      </c>
      <c r="C21" s="104" t="s">
        <v>85</v>
      </c>
      <c r="D21" s="105" t="str">
        <f>IF(AC3="","",AC3)</f>
        <v/>
      </c>
      <c r="E21" s="105" t="str">
        <f>IF(AE5="","",AE5)</f>
        <v/>
      </c>
      <c r="F21" s="104" t="s">
        <v>88</v>
      </c>
      <c r="G21" s="105" t="str">
        <f>IF(AC5="","",AC5)</f>
        <v/>
      </c>
      <c r="H21" s="105" t="str">
        <f>IF(AE7="","",AE7)</f>
        <v/>
      </c>
      <c r="I21" s="104" t="s">
        <v>85</v>
      </c>
      <c r="J21" s="105" t="str">
        <f>IF(AC7="","",AC7)</f>
        <v/>
      </c>
      <c r="K21" s="105" t="str">
        <f>IF(AE9="","",AE9)</f>
        <v/>
      </c>
      <c r="L21" s="104" t="s">
        <v>87</v>
      </c>
      <c r="M21" s="105" t="str">
        <f>IF(AC9="","",AC9)</f>
        <v/>
      </c>
      <c r="N21" s="105" t="str">
        <f>IF(AE11="","",AE11)</f>
        <v/>
      </c>
      <c r="O21" s="104" t="s">
        <v>87</v>
      </c>
      <c r="P21" s="105" t="str">
        <f>IF(AC11="","",AC11)</f>
        <v/>
      </c>
      <c r="Q21" s="105" t="str">
        <f>IF(AE13="","",AE13)</f>
        <v/>
      </c>
      <c r="R21" s="104" t="s">
        <v>87</v>
      </c>
      <c r="S21" s="105" t="str">
        <f>IF(AC13="","",AC13)</f>
        <v/>
      </c>
      <c r="T21" s="105" t="str">
        <f>IF(AE15="","",AE15)</f>
        <v/>
      </c>
      <c r="U21" s="104" t="s">
        <v>87</v>
      </c>
      <c r="V21" s="105" t="str">
        <f>IF(AC15="","",AC15)</f>
        <v/>
      </c>
      <c r="W21" s="105" t="str">
        <f>IF(AE17="","",AE17)</f>
        <v/>
      </c>
      <c r="X21" s="104" t="s">
        <v>87</v>
      </c>
      <c r="Y21" s="105" t="str">
        <f>IF(AC17="","",AC17)</f>
        <v/>
      </c>
      <c r="Z21" s="105" t="str">
        <f>IF(AE19="","",AE19)</f>
        <v/>
      </c>
      <c r="AA21" s="104" t="s">
        <v>87</v>
      </c>
      <c r="AB21" s="105" t="str">
        <f>IF(AC19="","",AC19)</f>
        <v/>
      </c>
      <c r="AC21" s="182"/>
      <c r="AD21" s="182"/>
      <c r="AE21" s="182"/>
      <c r="AF21" s="105"/>
      <c r="AG21" s="104" t="s">
        <v>87</v>
      </c>
      <c r="AH21" s="105"/>
      <c r="AI21" s="179"/>
      <c r="AJ21" s="174"/>
      <c r="AK21" s="178"/>
      <c r="AL21" s="179"/>
      <c r="AM21" s="174"/>
      <c r="AN21" s="174"/>
      <c r="AO21" s="176"/>
      <c r="AP21" s="177"/>
      <c r="AR21" s="45">
        <f>AL20*1000+AO20+AM20*0.01</f>
        <v>0</v>
      </c>
    </row>
    <row r="22" spans="1:44" s="45" customFormat="1" ht="15" customHeight="1">
      <c r="A22" s="170"/>
      <c r="B22" s="172" t="str">
        <f>IF(B23="","",IF(B23&gt;D23,"○",IF(B23=D23,"△","×")))</f>
        <v/>
      </c>
      <c r="C22" s="169"/>
      <c r="D22" s="169"/>
      <c r="E22" s="169" t="str">
        <f>IF(E23="","",IF(E23&gt;G23,"○",IF(E23=G23,"△","×")))</f>
        <v/>
      </c>
      <c r="F22" s="169"/>
      <c r="G22" s="169"/>
      <c r="H22" s="169" t="str">
        <f>IF(H23="","",IF(H23&gt;J23,"○",IF(H23=J23,"△","×")))</f>
        <v/>
      </c>
      <c r="I22" s="169"/>
      <c r="J22" s="169"/>
      <c r="K22" s="169" t="str">
        <f>IF(K23="","",IF(K23&gt;M23,"○",IF(K23=M23,"△","×")))</f>
        <v/>
      </c>
      <c r="L22" s="169"/>
      <c r="M22" s="169"/>
      <c r="N22" s="169" t="str">
        <f>IF(N23="","",IF(N23&gt;P23,"○",IF(N23=P23,"△","×")))</f>
        <v/>
      </c>
      <c r="O22" s="169"/>
      <c r="P22" s="169"/>
      <c r="Q22" s="169" t="str">
        <f>IF(Q23="","",IF(Q23&gt;S23,"○",IF(Q23=S23,"△","×")))</f>
        <v/>
      </c>
      <c r="R22" s="169"/>
      <c r="S22" s="169"/>
      <c r="T22" s="169" t="str">
        <f>IF(T23="","",IF(T23&gt;V23,"○",IF(T23=V23,"△","×")))</f>
        <v/>
      </c>
      <c r="U22" s="169"/>
      <c r="V22" s="169"/>
      <c r="W22" s="169" t="str">
        <f>IF(W23="","",IF(W23&gt;Y23,"○",IF(W23=Y23,"△","×")))</f>
        <v/>
      </c>
      <c r="X22" s="169"/>
      <c r="Y22" s="169"/>
      <c r="Z22" s="169" t="str">
        <f>IF(Z23="","",IF(Z23&gt;AB23,"○",IF(Z23=AB23,"△","×")))</f>
        <v/>
      </c>
      <c r="AA22" s="169"/>
      <c r="AB22" s="169"/>
      <c r="AC22" s="169" t="str">
        <f>IF(AC23="","",IF(AC23&gt;AE23,"○",IF(AC23=AE23,"△","×")))</f>
        <v/>
      </c>
      <c r="AD22" s="169"/>
      <c r="AE22" s="169"/>
      <c r="AF22" s="169"/>
      <c r="AG22" s="182"/>
      <c r="AH22" s="182"/>
      <c r="AI22" s="181">
        <f>COUNTIF(B22:AH22,"○")</f>
        <v>0</v>
      </c>
      <c r="AJ22" s="173">
        <f>COUNTIF(B22:AH22,"×")</f>
        <v>0</v>
      </c>
      <c r="AK22" s="176">
        <f>COUNTIF(B22:AH22,"△")</f>
        <v>0</v>
      </c>
      <c r="AL22" s="179">
        <f>AK22*1+AI22*3</f>
        <v>0</v>
      </c>
      <c r="AM22" s="173">
        <f t="shared" ref="AM22" si="18">SUM(B23,E23,H23,K23,N23,Q23,T23,W23,AC23,AF23,Z23)</f>
        <v>0</v>
      </c>
      <c r="AN22" s="173">
        <f t="shared" ref="AN22" si="19">SUM(D23,G23,J23,M23,P23,S23,V23,Y23,AE23,AH23,AB23)</f>
        <v>0</v>
      </c>
      <c r="AO22" s="175">
        <f>AM22-AN22</f>
        <v>0</v>
      </c>
      <c r="AP22" s="177">
        <f>RANK(AR23,$AR$3:$AR$23,0)</f>
        <v>1</v>
      </c>
    </row>
    <row r="23" spans="1:44" s="45" customFormat="1" ht="15" customHeight="1" thickBot="1">
      <c r="A23" s="180"/>
      <c r="B23" s="106" t="str">
        <f>IF(AH3="","",AH3)</f>
        <v/>
      </c>
      <c r="C23" s="107" t="s">
        <v>82</v>
      </c>
      <c r="D23" s="108" t="str">
        <f>IF(AF3="","",AF3)</f>
        <v/>
      </c>
      <c r="E23" s="108" t="str">
        <f>IF(AH5="","",AH5)</f>
        <v/>
      </c>
      <c r="F23" s="107" t="s">
        <v>83</v>
      </c>
      <c r="G23" s="108" t="str">
        <f>IF(AF5="","",AF5)</f>
        <v/>
      </c>
      <c r="H23" s="108" t="str">
        <f>IF(AH7="","",AH7)</f>
        <v/>
      </c>
      <c r="I23" s="107" t="s">
        <v>83</v>
      </c>
      <c r="J23" s="108" t="str">
        <f>IF(AF7="","",AF7)</f>
        <v/>
      </c>
      <c r="K23" s="108" t="str">
        <f>IF(AH9="","",AH9)</f>
        <v/>
      </c>
      <c r="L23" s="107" t="s">
        <v>83</v>
      </c>
      <c r="M23" s="108" t="str">
        <f>IF(AF9="","",AF9)</f>
        <v/>
      </c>
      <c r="N23" s="108" t="str">
        <f>IF(AH11="","",AH11)</f>
        <v/>
      </c>
      <c r="O23" s="107" t="s">
        <v>84</v>
      </c>
      <c r="P23" s="108" t="str">
        <f>IF(AF11="","",AF11)</f>
        <v/>
      </c>
      <c r="Q23" s="108" t="str">
        <f>IF(AH13="","",AH13)</f>
        <v/>
      </c>
      <c r="R23" s="107" t="s">
        <v>83</v>
      </c>
      <c r="S23" s="108" t="str">
        <f>IF(AF13="","",AF13)</f>
        <v/>
      </c>
      <c r="T23" s="108" t="str">
        <f>IF(AH15="","",AH15)</f>
        <v/>
      </c>
      <c r="U23" s="107" t="s">
        <v>83</v>
      </c>
      <c r="V23" s="108" t="str">
        <f>IF(AF15="","",AF15)</f>
        <v/>
      </c>
      <c r="W23" s="108" t="str">
        <f>IF(AH17="","",AH17)</f>
        <v/>
      </c>
      <c r="X23" s="107" t="s">
        <v>88</v>
      </c>
      <c r="Y23" s="108" t="str">
        <f>IF(AF17="","",AF17)</f>
        <v/>
      </c>
      <c r="Z23" s="108" t="str">
        <f>IF(AH19="","",AH19)</f>
        <v/>
      </c>
      <c r="AA23" s="107" t="s">
        <v>83</v>
      </c>
      <c r="AB23" s="108" t="str">
        <f>IF(AF19="","",AF19)</f>
        <v/>
      </c>
      <c r="AC23" s="108" t="str">
        <f>IF(AH21="","",AH21)</f>
        <v/>
      </c>
      <c r="AD23" s="107" t="s">
        <v>83</v>
      </c>
      <c r="AE23" s="108" t="str">
        <f>IF(AF21="","",AF21)</f>
        <v/>
      </c>
      <c r="AF23" s="188"/>
      <c r="AG23" s="188"/>
      <c r="AH23" s="188"/>
      <c r="AI23" s="186"/>
      <c r="AJ23" s="184"/>
      <c r="AK23" s="185"/>
      <c r="AL23" s="186"/>
      <c r="AM23" s="184"/>
      <c r="AN23" s="184"/>
      <c r="AO23" s="187"/>
      <c r="AP23" s="183"/>
      <c r="AR23" s="45">
        <f>AL22*1000+AO22+AM22*0.01</f>
        <v>0</v>
      </c>
    </row>
    <row r="24" spans="1:44">
      <c r="AO24" s="49">
        <f>SUM(AO2:AO23)</f>
        <v>0</v>
      </c>
    </row>
    <row r="25" spans="1:44">
      <c r="A25" s="50"/>
      <c r="G25" s="51"/>
      <c r="H25" s="51"/>
      <c r="I25" s="52"/>
      <c r="K25" s="53"/>
      <c r="AH25" s="49"/>
      <c r="AP25" s="50"/>
    </row>
    <row r="26" spans="1:44">
      <c r="A26" s="50"/>
      <c r="F26" s="51"/>
      <c r="G26" s="51"/>
      <c r="H26" s="52"/>
      <c r="J26" s="53"/>
      <c r="W26" s="49"/>
      <c r="X26" s="49"/>
      <c r="Y26" s="49"/>
      <c r="Z26" s="49"/>
      <c r="AA26" s="49"/>
      <c r="AB26" s="49"/>
      <c r="AC26" s="49"/>
      <c r="AD26" s="49"/>
      <c r="AI26" s="50"/>
      <c r="AJ26" s="50"/>
      <c r="AK26" s="50"/>
      <c r="AL26" s="50"/>
      <c r="AM26" s="50"/>
      <c r="AN26" s="50"/>
      <c r="AO26" s="50"/>
      <c r="AP26" s="50"/>
    </row>
    <row r="27" spans="1:44">
      <c r="A27" s="55"/>
      <c r="B27" s="55"/>
      <c r="C27" s="54"/>
      <c r="D27" s="56"/>
      <c r="E27" s="56"/>
      <c r="P27" s="49"/>
      <c r="Q27" s="49"/>
      <c r="R27" s="49"/>
      <c r="S27" s="49"/>
      <c r="T27" s="63"/>
      <c r="U27" s="63"/>
      <c r="V27" s="62"/>
      <c r="W27" s="64"/>
      <c r="X27" s="64"/>
      <c r="AB27" s="66"/>
      <c r="AC27" s="66"/>
      <c r="AD27" s="65"/>
      <c r="AE27" s="67"/>
      <c r="AF27" s="67"/>
      <c r="AI27" s="69"/>
      <c r="AJ27" s="69"/>
      <c r="AK27" s="68"/>
      <c r="AL27" s="70"/>
      <c r="AM27" s="70"/>
      <c r="AN27" s="50"/>
      <c r="AO27" s="50"/>
      <c r="AP27" s="50"/>
    </row>
    <row r="28" spans="1:44">
      <c r="A28" s="55"/>
      <c r="B28" s="55"/>
      <c r="C28" s="54"/>
      <c r="D28" s="56"/>
      <c r="E28" s="56"/>
      <c r="P28" s="49"/>
      <c r="Q28" s="49"/>
      <c r="R28" s="49"/>
      <c r="S28" s="49"/>
      <c r="T28" s="63"/>
      <c r="U28" s="63"/>
      <c r="V28" s="62"/>
      <c r="W28" s="64"/>
      <c r="X28" s="64"/>
      <c r="AB28" s="66"/>
      <c r="AC28" s="66"/>
      <c r="AD28" s="65"/>
      <c r="AE28" s="67"/>
      <c r="AF28" s="67"/>
      <c r="AI28" s="69"/>
      <c r="AJ28" s="69"/>
      <c r="AK28" s="68"/>
      <c r="AL28" s="70"/>
      <c r="AM28" s="70"/>
      <c r="AN28" s="50"/>
      <c r="AO28" s="50"/>
      <c r="AP28" s="50"/>
    </row>
    <row r="29" spans="1:44">
      <c r="A29" s="55"/>
      <c r="B29" s="55"/>
      <c r="C29" s="54"/>
      <c r="D29" s="56"/>
      <c r="E29" s="56"/>
      <c r="P29" s="49"/>
      <c r="Q29" s="49"/>
      <c r="R29" s="49"/>
      <c r="S29" s="49"/>
      <c r="T29" s="63"/>
      <c r="U29" s="63"/>
      <c r="V29" s="62"/>
      <c r="W29" s="64"/>
      <c r="X29" s="64"/>
      <c r="AB29" s="66"/>
      <c r="AC29" s="66"/>
      <c r="AD29" s="65"/>
      <c r="AE29" s="67"/>
      <c r="AF29" s="67"/>
      <c r="AI29" s="69"/>
      <c r="AJ29" s="69"/>
      <c r="AK29" s="68"/>
      <c r="AL29" s="70"/>
      <c r="AM29" s="70"/>
      <c r="AN29" s="50"/>
      <c r="AO29" s="50"/>
      <c r="AP29" s="50"/>
    </row>
    <row r="30" spans="1:44">
      <c r="A30" s="52"/>
      <c r="C30" s="53"/>
      <c r="P30" s="49"/>
      <c r="Q30" s="49"/>
      <c r="R30" s="49"/>
      <c r="S30" s="49"/>
      <c r="T30" s="63"/>
      <c r="U30" s="63"/>
      <c r="V30" s="62"/>
      <c r="W30" s="64"/>
      <c r="X30" s="64"/>
      <c r="AB30" s="66"/>
      <c r="AC30" s="66"/>
      <c r="AD30" s="65"/>
      <c r="AE30" s="67"/>
      <c r="AF30" s="67"/>
      <c r="AI30" s="69"/>
      <c r="AJ30" s="69"/>
      <c r="AK30" s="68"/>
      <c r="AL30" s="70"/>
      <c r="AM30" s="70"/>
      <c r="AN30" s="50"/>
      <c r="AO30" s="50"/>
      <c r="AP30" s="50"/>
    </row>
    <row r="31" spans="1:44">
      <c r="A31" s="57"/>
      <c r="B31" s="57"/>
      <c r="C31" s="58"/>
      <c r="D31" s="59"/>
      <c r="E31" s="59"/>
      <c r="P31" s="49"/>
      <c r="Q31" s="49"/>
      <c r="R31" s="49"/>
      <c r="S31" s="49"/>
      <c r="T31" s="63"/>
      <c r="U31" s="63"/>
      <c r="V31" s="62"/>
      <c r="W31" s="64"/>
      <c r="X31" s="64"/>
      <c r="AB31" s="66"/>
      <c r="AC31" s="66"/>
      <c r="AD31" s="65"/>
      <c r="AE31" s="67"/>
      <c r="AF31" s="67"/>
      <c r="AI31" s="69"/>
      <c r="AJ31" s="69"/>
      <c r="AK31" s="68"/>
      <c r="AL31" s="70"/>
      <c r="AM31" s="70"/>
      <c r="AN31" s="50"/>
      <c r="AO31" s="50"/>
      <c r="AP31" s="50"/>
    </row>
    <row r="32" spans="1:44">
      <c r="A32" s="57"/>
      <c r="B32" s="57"/>
      <c r="C32" s="58"/>
      <c r="D32" s="59"/>
      <c r="E32" s="59"/>
      <c r="P32" s="49"/>
      <c r="Q32" s="49"/>
      <c r="R32" s="49"/>
      <c r="S32" s="49"/>
      <c r="T32" s="63"/>
      <c r="U32" s="63"/>
      <c r="V32" s="62"/>
      <c r="W32" s="64"/>
      <c r="X32" s="64"/>
      <c r="AB32" s="66"/>
      <c r="AC32" s="66"/>
      <c r="AD32" s="65"/>
      <c r="AE32" s="67"/>
      <c r="AF32" s="67"/>
      <c r="AI32" s="69"/>
      <c r="AJ32" s="69"/>
      <c r="AK32" s="68"/>
      <c r="AL32" s="70"/>
      <c r="AM32" s="70"/>
      <c r="AN32" s="50"/>
      <c r="AO32" s="50"/>
      <c r="AP32" s="50"/>
    </row>
    <row r="33" spans="1:42">
      <c r="A33" s="57"/>
      <c r="B33" s="57"/>
      <c r="C33" s="58"/>
      <c r="D33" s="59"/>
      <c r="E33" s="59"/>
      <c r="P33" s="49"/>
      <c r="Q33" s="49"/>
      <c r="R33" s="49"/>
      <c r="S33" s="49"/>
      <c r="T33" s="63"/>
      <c r="U33" s="63"/>
      <c r="V33" s="62"/>
      <c r="W33" s="64"/>
      <c r="X33" s="64"/>
      <c r="AB33" s="66"/>
      <c r="AC33" s="66"/>
      <c r="AD33" s="65"/>
      <c r="AE33" s="67"/>
      <c r="AF33" s="67"/>
      <c r="AI33" s="69"/>
      <c r="AJ33" s="69"/>
      <c r="AK33" s="68"/>
      <c r="AL33" s="70"/>
      <c r="AM33" s="70"/>
      <c r="AN33" s="50"/>
      <c r="AO33" s="50"/>
      <c r="AP33" s="50"/>
    </row>
    <row r="34" spans="1:42">
      <c r="A34" s="57"/>
      <c r="B34" s="57"/>
      <c r="C34" s="58"/>
      <c r="D34" s="59"/>
      <c r="E34" s="59"/>
      <c r="Q34" s="49"/>
      <c r="R34" s="49"/>
      <c r="S34" s="49"/>
      <c r="T34" s="63"/>
      <c r="U34" s="63"/>
      <c r="V34" s="62"/>
      <c r="W34" s="64"/>
      <c r="X34" s="64"/>
      <c r="AB34" s="66"/>
      <c r="AC34" s="66"/>
      <c r="AD34" s="65"/>
      <c r="AE34" s="67"/>
      <c r="AF34" s="67"/>
      <c r="AI34" s="69"/>
      <c r="AJ34" s="69"/>
      <c r="AK34" s="68"/>
      <c r="AL34" s="70"/>
      <c r="AM34" s="70"/>
      <c r="AN34" s="50"/>
      <c r="AO34" s="50"/>
      <c r="AP34" s="50"/>
    </row>
    <row r="35" spans="1:42">
      <c r="A35" s="57"/>
      <c r="B35" s="57"/>
      <c r="C35" s="58"/>
      <c r="D35" s="59"/>
      <c r="E35" s="59"/>
      <c r="Q35" s="49"/>
      <c r="R35" s="49"/>
      <c r="S35" s="49"/>
      <c r="T35" s="63"/>
      <c r="U35" s="63"/>
      <c r="V35" s="62"/>
      <c r="W35" s="64"/>
      <c r="X35" s="64"/>
      <c r="AI35" s="50"/>
      <c r="AJ35" s="50"/>
      <c r="AK35" s="50"/>
      <c r="AL35" s="50"/>
      <c r="AM35" s="50"/>
      <c r="AN35" s="50"/>
      <c r="AO35" s="50"/>
      <c r="AP35" s="50"/>
    </row>
    <row r="36" spans="1:42">
      <c r="A36" s="57"/>
      <c r="B36" s="57"/>
      <c r="C36" s="58"/>
      <c r="D36" s="59"/>
      <c r="E36" s="59"/>
      <c r="Q36" s="49"/>
      <c r="R36" s="49"/>
      <c r="S36" s="49"/>
      <c r="T36" s="63"/>
      <c r="U36" s="63"/>
      <c r="V36" s="62"/>
      <c r="W36" s="64"/>
      <c r="X36" s="64"/>
      <c r="AI36" s="50"/>
      <c r="AJ36" s="50"/>
      <c r="AK36" s="50"/>
      <c r="AL36" s="50"/>
      <c r="AM36" s="50"/>
      <c r="AN36" s="50"/>
      <c r="AO36" s="50"/>
      <c r="AP36" s="50"/>
    </row>
    <row r="37" spans="1:42">
      <c r="A37" s="60"/>
      <c r="B37" s="60"/>
      <c r="C37" s="58"/>
      <c r="D37" s="61"/>
      <c r="E37" s="61"/>
      <c r="T37" s="63"/>
      <c r="U37" s="63"/>
      <c r="V37" s="62"/>
      <c r="W37" s="64"/>
      <c r="X37" s="64"/>
      <c r="AA37" s="49"/>
      <c r="AB37" s="49"/>
      <c r="AC37" s="49"/>
      <c r="AD37" s="49"/>
      <c r="AE37" s="49"/>
      <c r="AF37" s="49"/>
      <c r="AG37" s="49"/>
      <c r="AH37" s="49"/>
      <c r="AI37" s="50"/>
      <c r="AJ37" s="50"/>
      <c r="AK37" s="50"/>
      <c r="AL37" s="50"/>
      <c r="AM37" s="50"/>
      <c r="AN37" s="50"/>
      <c r="AO37" s="50"/>
      <c r="AP37" s="50"/>
    </row>
    <row r="38" spans="1:42">
      <c r="A38" s="60"/>
      <c r="B38" s="60"/>
      <c r="C38" s="58"/>
      <c r="D38" s="61"/>
      <c r="E38" s="59"/>
      <c r="AA38" s="49"/>
      <c r="AB38" s="49"/>
      <c r="AC38" s="49"/>
      <c r="AD38" s="49"/>
      <c r="AE38" s="49"/>
      <c r="AF38" s="49"/>
      <c r="AG38" s="49"/>
      <c r="AH38" s="49"/>
      <c r="AI38" s="50"/>
      <c r="AJ38" s="50"/>
      <c r="AK38" s="50"/>
      <c r="AL38" s="50"/>
      <c r="AM38" s="50"/>
      <c r="AN38" s="50"/>
      <c r="AO38" s="50"/>
      <c r="AP38" s="50"/>
    </row>
    <row r="39" spans="1:42">
      <c r="A39" s="50"/>
      <c r="AH39" s="49"/>
      <c r="AP39" s="50"/>
    </row>
    <row r="40" spans="1:42">
      <c r="A40" s="50"/>
      <c r="AH40" s="49"/>
      <c r="AP40" s="50"/>
    </row>
    <row r="41" spans="1:42">
      <c r="A41" s="50"/>
      <c r="AH41" s="49"/>
      <c r="AP41" s="50"/>
    </row>
    <row r="42" spans="1:42">
      <c r="A42" s="50"/>
      <c r="AH42" s="49"/>
      <c r="AP42" s="50"/>
    </row>
    <row r="43" spans="1:42">
      <c r="A43" s="50"/>
      <c r="AH43" s="49"/>
      <c r="AP43" s="50"/>
    </row>
    <row r="44" spans="1:42">
      <c r="A44" s="50"/>
      <c r="AH44" s="49"/>
      <c r="AP44" s="50"/>
    </row>
    <row r="45" spans="1:42">
      <c r="A45" s="50"/>
      <c r="AH45" s="49"/>
      <c r="AP45" s="50"/>
    </row>
    <row r="46" spans="1:42">
      <c r="A46" s="50"/>
      <c r="AH46" s="49"/>
      <c r="AP46" s="50"/>
    </row>
    <row r="47" spans="1:42">
      <c r="A47" s="50"/>
      <c r="AH47" s="49"/>
      <c r="AP47" s="50"/>
    </row>
  </sheetData>
  <mergeCells count="231">
    <mergeCell ref="AP22:AP23"/>
    <mergeCell ref="AJ22:AJ23"/>
    <mergeCell ref="AK22:AK23"/>
    <mergeCell ref="AL22:AL23"/>
    <mergeCell ref="AM22:AM23"/>
    <mergeCell ref="AN22:AN23"/>
    <mergeCell ref="AO22:AO23"/>
    <mergeCell ref="T22:V22"/>
    <mergeCell ref="W22:Y22"/>
    <mergeCell ref="Z22:AB22"/>
    <mergeCell ref="AC22:AE22"/>
    <mergeCell ref="AF22:AH23"/>
    <mergeCell ref="AI22:AI23"/>
    <mergeCell ref="A22:A23"/>
    <mergeCell ref="B22:D22"/>
    <mergeCell ref="E22:G22"/>
    <mergeCell ref="H22:J22"/>
    <mergeCell ref="K22:M22"/>
    <mergeCell ref="N22:P22"/>
    <mergeCell ref="Q22:S22"/>
    <mergeCell ref="AF20:AH20"/>
    <mergeCell ref="AI20:AI21"/>
    <mergeCell ref="N20:P20"/>
    <mergeCell ref="Q20:S20"/>
    <mergeCell ref="T20:V20"/>
    <mergeCell ref="W20:Y20"/>
    <mergeCell ref="Z20:AB20"/>
    <mergeCell ref="AC20:AE21"/>
    <mergeCell ref="AN18:AN19"/>
    <mergeCell ref="AO18:AO19"/>
    <mergeCell ref="AP18:AP19"/>
    <mergeCell ref="A20:A21"/>
    <mergeCell ref="B20:D20"/>
    <mergeCell ref="E20:G20"/>
    <mergeCell ref="H20:J20"/>
    <mergeCell ref="K20:M20"/>
    <mergeCell ref="Z18:AB19"/>
    <mergeCell ref="AC18:AE18"/>
    <mergeCell ref="AF18:AH18"/>
    <mergeCell ref="AI18:AI19"/>
    <mergeCell ref="AJ18:AJ19"/>
    <mergeCell ref="AK18:AK19"/>
    <mergeCell ref="AN20:AN21"/>
    <mergeCell ref="AO20:AO21"/>
    <mergeCell ref="AP20:AP21"/>
    <mergeCell ref="AJ20:AJ21"/>
    <mergeCell ref="AK20:AK21"/>
    <mergeCell ref="AL20:AL21"/>
    <mergeCell ref="AM20:AM21"/>
    <mergeCell ref="AP16:AP17"/>
    <mergeCell ref="A18:A19"/>
    <mergeCell ref="B18:D18"/>
    <mergeCell ref="E18:G18"/>
    <mergeCell ref="H18:J18"/>
    <mergeCell ref="K18:M18"/>
    <mergeCell ref="N18:P18"/>
    <mergeCell ref="Q18:S18"/>
    <mergeCell ref="T18:V18"/>
    <mergeCell ref="W18:Y18"/>
    <mergeCell ref="AJ16:AJ17"/>
    <mergeCell ref="AK16:AK17"/>
    <mergeCell ref="AL16:AL17"/>
    <mergeCell ref="AM16:AM17"/>
    <mergeCell ref="AN16:AN17"/>
    <mergeCell ref="AO16:AO17"/>
    <mergeCell ref="T16:V16"/>
    <mergeCell ref="W16:Y17"/>
    <mergeCell ref="Z16:AB16"/>
    <mergeCell ref="AC16:AE16"/>
    <mergeCell ref="AF16:AH16"/>
    <mergeCell ref="AI16:AI17"/>
    <mergeCell ref="AL18:AL19"/>
    <mergeCell ref="AM18:AM19"/>
    <mergeCell ref="A16:A17"/>
    <mergeCell ref="B16:D16"/>
    <mergeCell ref="E16:G16"/>
    <mergeCell ref="H16:J16"/>
    <mergeCell ref="K16:M16"/>
    <mergeCell ref="N16:P16"/>
    <mergeCell ref="Q16:S16"/>
    <mergeCell ref="AF14:AH14"/>
    <mergeCell ref="AI14:AI15"/>
    <mergeCell ref="N14:P14"/>
    <mergeCell ref="Q14:S14"/>
    <mergeCell ref="T14:V15"/>
    <mergeCell ref="W14:Y14"/>
    <mergeCell ref="Z14:AB14"/>
    <mergeCell ref="AC14:AE14"/>
    <mergeCell ref="AN12:AN13"/>
    <mergeCell ref="AO12:AO13"/>
    <mergeCell ref="AP12:AP13"/>
    <mergeCell ref="A14:A15"/>
    <mergeCell ref="B14:D14"/>
    <mergeCell ref="E14:G14"/>
    <mergeCell ref="H14:J14"/>
    <mergeCell ref="K14:M14"/>
    <mergeCell ref="Z12:AB12"/>
    <mergeCell ref="AC12:AE12"/>
    <mergeCell ref="AF12:AH12"/>
    <mergeCell ref="AI12:AI13"/>
    <mergeCell ref="AJ12:AJ13"/>
    <mergeCell ref="AK12:AK13"/>
    <mergeCell ref="AN14:AN15"/>
    <mergeCell ref="AO14:AO15"/>
    <mergeCell ref="AP14:AP15"/>
    <mergeCell ref="AJ14:AJ15"/>
    <mergeCell ref="AK14:AK15"/>
    <mergeCell ref="AL14:AL15"/>
    <mergeCell ref="AM14:AM15"/>
    <mergeCell ref="AP10:AP11"/>
    <mergeCell ref="A12:A13"/>
    <mergeCell ref="B12:D12"/>
    <mergeCell ref="E12:G12"/>
    <mergeCell ref="H12:J12"/>
    <mergeCell ref="K12:M12"/>
    <mergeCell ref="N12:P12"/>
    <mergeCell ref="Q12:S13"/>
    <mergeCell ref="T12:V12"/>
    <mergeCell ref="W12:Y12"/>
    <mergeCell ref="AJ10:AJ11"/>
    <mergeCell ref="AK10:AK11"/>
    <mergeCell ref="AL10:AL11"/>
    <mergeCell ref="AM10:AM11"/>
    <mergeCell ref="AN10:AN11"/>
    <mergeCell ref="AO10:AO11"/>
    <mergeCell ref="T10:V10"/>
    <mergeCell ref="W10:Y10"/>
    <mergeCell ref="Z10:AB10"/>
    <mergeCell ref="AC10:AE10"/>
    <mergeCell ref="AF10:AH10"/>
    <mergeCell ref="AI10:AI11"/>
    <mergeCell ref="AL12:AL13"/>
    <mergeCell ref="AM12:AM13"/>
    <mergeCell ref="A10:A11"/>
    <mergeCell ref="B10:D10"/>
    <mergeCell ref="E10:G10"/>
    <mergeCell ref="H10:J10"/>
    <mergeCell ref="K10:M10"/>
    <mergeCell ref="N10:P11"/>
    <mergeCell ref="Q10:S10"/>
    <mergeCell ref="AF8:AH8"/>
    <mergeCell ref="AI8:AI9"/>
    <mergeCell ref="N8:P8"/>
    <mergeCell ref="Q8:S8"/>
    <mergeCell ref="T8:V8"/>
    <mergeCell ref="W8:Y8"/>
    <mergeCell ref="Z8:AB8"/>
    <mergeCell ref="AC8:AE8"/>
    <mergeCell ref="AO6:AO7"/>
    <mergeCell ref="AP6:AP7"/>
    <mergeCell ref="A8:A9"/>
    <mergeCell ref="B8:D8"/>
    <mergeCell ref="E8:G8"/>
    <mergeCell ref="H8:J8"/>
    <mergeCell ref="K8:M9"/>
    <mergeCell ref="Z6:AB6"/>
    <mergeCell ref="AC6:AE6"/>
    <mergeCell ref="AF6:AH6"/>
    <mergeCell ref="AI6:AI7"/>
    <mergeCell ref="AJ6:AJ7"/>
    <mergeCell ref="AK6:AK7"/>
    <mergeCell ref="AN8:AN9"/>
    <mergeCell ref="AO8:AO9"/>
    <mergeCell ref="AP8:AP9"/>
    <mergeCell ref="AJ8:AJ9"/>
    <mergeCell ref="AK8:AK9"/>
    <mergeCell ref="AL8:AL9"/>
    <mergeCell ref="AM8:AM9"/>
    <mergeCell ref="A6:A7"/>
    <mergeCell ref="B6:D6"/>
    <mergeCell ref="E6:G6"/>
    <mergeCell ref="H6:J7"/>
    <mergeCell ref="K6:M6"/>
    <mergeCell ref="N6:P6"/>
    <mergeCell ref="Q6:S6"/>
    <mergeCell ref="T6:V6"/>
    <mergeCell ref="W6:Y6"/>
    <mergeCell ref="AN2:AN3"/>
    <mergeCell ref="AK4:AK5"/>
    <mergeCell ref="AL4:AL5"/>
    <mergeCell ref="AM4:AM5"/>
    <mergeCell ref="AN4:AN5"/>
    <mergeCell ref="T4:V4"/>
    <mergeCell ref="W4:Y4"/>
    <mergeCell ref="Z4:AB4"/>
    <mergeCell ref="AC4:AE4"/>
    <mergeCell ref="AF4:AH4"/>
    <mergeCell ref="AI4:AI5"/>
    <mergeCell ref="AL6:AL7"/>
    <mergeCell ref="AM6:AM7"/>
    <mergeCell ref="AN6:AN7"/>
    <mergeCell ref="AO2:AO3"/>
    <mergeCell ref="AP2:AP3"/>
    <mergeCell ref="A4:A5"/>
    <mergeCell ref="B4:D4"/>
    <mergeCell ref="E4:G5"/>
    <mergeCell ref="H4:J4"/>
    <mergeCell ref="K4:M4"/>
    <mergeCell ref="N4:P4"/>
    <mergeCell ref="Q4:S4"/>
    <mergeCell ref="AF2:AH2"/>
    <mergeCell ref="AI2:AI3"/>
    <mergeCell ref="AJ2:AJ3"/>
    <mergeCell ref="AK2:AK3"/>
    <mergeCell ref="AL2:AL3"/>
    <mergeCell ref="AM2:AM3"/>
    <mergeCell ref="N2:P2"/>
    <mergeCell ref="Q2:S2"/>
    <mergeCell ref="T2:V2"/>
    <mergeCell ref="W2:Y2"/>
    <mergeCell ref="Z2:AB2"/>
    <mergeCell ref="AC2:AE2"/>
    <mergeCell ref="AP4:AP5"/>
    <mergeCell ref="AJ4:AJ5"/>
    <mergeCell ref="AO4:AO5"/>
    <mergeCell ref="T1:V1"/>
    <mergeCell ref="W1:Y1"/>
    <mergeCell ref="Z1:AB1"/>
    <mergeCell ref="AC1:AE1"/>
    <mergeCell ref="AF1:AH1"/>
    <mergeCell ref="A2:A3"/>
    <mergeCell ref="B2:D3"/>
    <mergeCell ref="E2:G2"/>
    <mergeCell ref="H2:J2"/>
    <mergeCell ref="K2:M2"/>
    <mergeCell ref="B1:D1"/>
    <mergeCell ref="E1:G1"/>
    <mergeCell ref="H1:J1"/>
    <mergeCell ref="K1:M1"/>
    <mergeCell ref="N1:P1"/>
    <mergeCell ref="Q1:S1"/>
  </mergeCells>
  <phoneticPr fontId="1"/>
  <printOptions horizontalCentered="1"/>
  <pageMargins left="0" right="0" top="1.5748031496062993" bottom="1.5748031496062993" header="0.51181102362204722" footer="0.51181102362204722"/>
  <pageSetup paperSize="9" scale="90" orientation="landscape" r:id="rId1"/>
  <headerFooter alignWithMargins="0"/>
  <rowBreaks count="1" manualBreakCount="1">
    <brk id="23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7" sqref="C7"/>
    </sheetView>
  </sheetViews>
  <sheetFormatPr defaultRowHeight="14.25"/>
  <cols>
    <col min="1" max="1" width="13.875" style="34" bestFit="1" customWidth="1"/>
    <col min="2" max="2" width="11.625" style="34" bestFit="1" customWidth="1"/>
    <col min="3" max="3" width="15" style="34" bestFit="1" customWidth="1"/>
    <col min="4" max="4" width="43.875" style="34" bestFit="1" customWidth="1"/>
    <col min="5" max="16384" width="9" style="34"/>
  </cols>
  <sheetData>
    <row r="1" spans="1:6">
      <c r="A1" s="34" t="s">
        <v>199</v>
      </c>
    </row>
    <row r="2" spans="1:6">
      <c r="A2" s="34" t="s">
        <v>200</v>
      </c>
      <c r="B2" s="34" t="s">
        <v>201</v>
      </c>
      <c r="C2" s="34" t="s">
        <v>202</v>
      </c>
      <c r="D2" s="34" t="s">
        <v>227</v>
      </c>
    </row>
    <row r="3" spans="1:6">
      <c r="A3" s="34" t="s">
        <v>213</v>
      </c>
      <c r="B3" s="34" t="s">
        <v>220</v>
      </c>
      <c r="C3" s="34" t="s">
        <v>221</v>
      </c>
      <c r="D3" s="109"/>
      <c r="F3" s="34" t="s">
        <v>98</v>
      </c>
    </row>
    <row r="4" spans="1:6">
      <c r="A4" s="34" t="s">
        <v>41</v>
      </c>
      <c r="B4" s="34" t="s">
        <v>225</v>
      </c>
      <c r="C4" s="34" t="s">
        <v>226</v>
      </c>
      <c r="D4" s="109"/>
      <c r="F4" s="34" t="s">
        <v>102</v>
      </c>
    </row>
    <row r="5" spans="1:6">
      <c r="A5" s="34" t="s">
        <v>214</v>
      </c>
      <c r="B5" s="34" t="s">
        <v>223</v>
      </c>
      <c r="C5" s="34" t="s">
        <v>224</v>
      </c>
      <c r="D5" s="109" t="s">
        <v>229</v>
      </c>
      <c r="F5" s="34" t="s">
        <v>106</v>
      </c>
    </row>
    <row r="6" spans="1:6">
      <c r="A6" s="34" t="s">
        <v>215</v>
      </c>
      <c r="B6" s="34" t="s">
        <v>218</v>
      </c>
      <c r="C6" s="34" t="s">
        <v>233</v>
      </c>
      <c r="D6" s="109" t="s">
        <v>230</v>
      </c>
      <c r="F6" s="34" t="s">
        <v>109</v>
      </c>
    </row>
    <row r="7" spans="1:6">
      <c r="B7" s="34" t="s">
        <v>231</v>
      </c>
      <c r="C7" s="34" t="s">
        <v>232</v>
      </c>
      <c r="D7" s="109"/>
    </row>
    <row r="8" spans="1:6">
      <c r="A8" s="34" t="s">
        <v>216</v>
      </c>
      <c r="B8" s="34" t="s">
        <v>219</v>
      </c>
      <c r="C8" s="34" t="s">
        <v>211</v>
      </c>
      <c r="D8" s="109" t="s">
        <v>212</v>
      </c>
      <c r="F8" s="34" t="s">
        <v>113</v>
      </c>
    </row>
    <row r="9" spans="1:6">
      <c r="A9" s="34" t="s">
        <v>40</v>
      </c>
      <c r="B9" s="111" t="s">
        <v>217</v>
      </c>
      <c r="C9" s="34" t="s">
        <v>222</v>
      </c>
      <c r="D9" s="34" t="s">
        <v>228</v>
      </c>
      <c r="F9" s="34" t="s">
        <v>34</v>
      </c>
    </row>
    <row r="10" spans="1:6">
      <c r="A10" s="34" t="s">
        <v>203</v>
      </c>
      <c r="B10" s="34" t="s">
        <v>204</v>
      </c>
      <c r="C10" s="34" t="s">
        <v>205</v>
      </c>
      <c r="D10" s="109" t="s">
        <v>206</v>
      </c>
      <c r="F10" s="34" t="s">
        <v>120</v>
      </c>
    </row>
    <row r="11" spans="1:6">
      <c r="A11" s="34" t="s">
        <v>207</v>
      </c>
      <c r="B11" s="34" t="s">
        <v>208</v>
      </c>
      <c r="C11" s="34" t="s">
        <v>209</v>
      </c>
      <c r="D11" s="109" t="s">
        <v>210</v>
      </c>
      <c r="F11" s="34" t="s">
        <v>40</v>
      </c>
    </row>
    <row r="12" spans="1:6">
      <c r="D12" s="110"/>
      <c r="F12" s="34" t="s">
        <v>125</v>
      </c>
    </row>
    <row r="13" spans="1:6">
      <c r="D13" s="109"/>
    </row>
    <row r="14" spans="1:6">
      <c r="D14" s="109"/>
    </row>
  </sheetData>
  <phoneticPr fontId="1"/>
  <hyperlinks>
    <hyperlink ref="D11" r:id="rId1"/>
    <hyperlink ref="D10" r:id="rId2"/>
    <hyperlink ref="D8" r:id="rId3"/>
    <hyperlink ref="D5" r:id="rId4"/>
    <hyperlink ref="D6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H29前期U10</vt:lpstr>
      <vt:lpstr>グランド</vt:lpstr>
      <vt:lpstr>標準日程ＡＢ</vt:lpstr>
      <vt:lpstr>第１節</vt:lpstr>
      <vt:lpstr>第２節</vt:lpstr>
      <vt:lpstr>星取表</vt:lpstr>
      <vt:lpstr>連絡網</vt:lpstr>
      <vt:lpstr>星取表!Print_Area</vt:lpstr>
      <vt:lpstr>第１節!Print_Area</vt:lpstr>
      <vt:lpstr>第２節!Print_Area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syusyu-6</cp:lastModifiedBy>
  <cp:lastPrinted>2016-10-31T03:51:41Z</cp:lastPrinted>
  <dcterms:created xsi:type="dcterms:W3CDTF">2010-03-27T09:03:15Z</dcterms:created>
  <dcterms:modified xsi:type="dcterms:W3CDTF">2017-04-27T03:16:33Z</dcterms:modified>
</cp:coreProperties>
</file>